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5135" windowHeight="6210" activeTab="0"/>
  </bookViews>
  <sheets>
    <sheet name="подразделы" sheetId="1" r:id="rId1"/>
  </sheets>
  <definedNames>
    <definedName name="_xlnm.Print_Titles" localSheetId="0">'подразделы'!$8:$10</definedName>
    <definedName name="_xlnm.Print_Area" localSheetId="0">'подразделы'!$A$1:$AN$69</definedName>
  </definedNames>
  <calcPr fullCalcOnLoad="1"/>
</workbook>
</file>

<file path=xl/sharedStrings.xml><?xml version="1.0" encoding="utf-8"?>
<sst xmlns="http://schemas.openxmlformats.org/spreadsheetml/2006/main" count="141" uniqueCount="127">
  <si>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</si>
  <si>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</si>
  <si>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</si>
  <si>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</si>
  <si>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налоговых,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</si>
  <si>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</si>
  <si>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 вопросы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</si>
  <si>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</si>
  <si>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</si>
  <si>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</si>
  <si>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</si>
  <si>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</si>
  <si>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</si>
  <si>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</si>
  <si>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</si>
  <si>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</si>
  <si>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</si>
  <si>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</si>
  <si>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</si>
  <si>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</si>
  <si>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</si>
  <si>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</si>
  <si>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ИТОГО</t>
  </si>
  <si>
    <t>НАЦИОНАЛЬНАЯ БЕЗОПАСНОСТЬ И ПРАВООХРАНИТЕЛЬНАЯ ДЕЯТЕЛЬНОСТЬ</t>
  </si>
  <si>
    <t>Сельское хозяйство и рыболовство</t>
  </si>
  <si>
    <t>Охрана семьи и детства</t>
  </si>
  <si>
    <t>ФИЗИЧЕСКАЯ КУЛЬТУРА И СПОРТ</t>
  </si>
  <si>
    <t>СРЕДСТВА МАССОВОЙ ИНФОРМАЦИИ</t>
  </si>
  <si>
    <t>Физическая культура</t>
  </si>
  <si>
    <t>Защита населения и территории от чрезвычайных ситуаций  природного и техногенного характера, гражданская оборона</t>
  </si>
  <si>
    <t>ЗДРАВООХРАНЕНИЕ</t>
  </si>
  <si>
    <t>Массовый спорт</t>
  </si>
  <si>
    <t>Другие вопросы в области национальной безопасности</t>
  </si>
  <si>
    <t>доходы</t>
  </si>
  <si>
    <t>дефицит</t>
  </si>
  <si>
    <t xml:space="preserve">КУЛЬТУРА И КИНЕМАТОГРАФИЯ </t>
  </si>
  <si>
    <t>к Решению районной Думы</t>
  </si>
  <si>
    <t>Судебная система</t>
  </si>
  <si>
    <t>Жилищное хозяйство</t>
  </si>
  <si>
    <t>Транспорт</t>
  </si>
  <si>
    <t>Благоустройство</t>
  </si>
  <si>
    <t>09</t>
  </si>
  <si>
    <t>Сумма</t>
  </si>
  <si>
    <t>Изменения (район)</t>
  </si>
  <si>
    <t xml:space="preserve">Изменения по Закону ВО, Постан.ПВО </t>
  </si>
  <si>
    <t>Прочие межбюджетные трансферты общего характера</t>
  </si>
  <si>
    <t>изменения обл</t>
  </si>
  <si>
    <t>изменения район</t>
  </si>
  <si>
    <t>Дополнительное образование детей</t>
  </si>
  <si>
    <t>Водное хозяйство</t>
  </si>
  <si>
    <t>Изменения по Закону ВО, Постан.ПВО (октябрь)</t>
  </si>
  <si>
    <t>Раздел, подраздел</t>
  </si>
  <si>
    <t>0103</t>
  </si>
  <si>
    <t>0104</t>
  </si>
  <si>
    <t>0106</t>
  </si>
  <si>
    <t>0111</t>
  </si>
  <si>
    <t>0113</t>
  </si>
  <si>
    <t>0100</t>
  </si>
  <si>
    <t>0300</t>
  </si>
  <si>
    <t>0400</t>
  </si>
  <si>
    <t>0405</t>
  </si>
  <si>
    <t>0406</t>
  </si>
  <si>
    <t>0408</t>
  </si>
  <si>
    <t>0409</t>
  </si>
  <si>
    <t>0412</t>
  </si>
  <si>
    <t>0500</t>
  </si>
  <si>
    <t>0502</t>
  </si>
  <si>
    <t>0505</t>
  </si>
  <si>
    <t>0700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</si>
  <si>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</si>
  <si>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</si>
  <si>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</si>
  <si>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</si>
  <si>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</si>
  <si>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</si>
  <si>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</si>
  <si>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</si>
  <si>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</si>
  <si>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</si>
  <si>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</si>
  <si>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</si>
  <si>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</si>
  <si>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</si>
  <si>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</si>
  <si>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1400</t>
  </si>
  <si>
    <t>1403</t>
  </si>
  <si>
    <t>2018 год</t>
  </si>
  <si>
    <t>(тыс. руб.)</t>
  </si>
  <si>
    <t>0105</t>
  </si>
  <si>
    <t>0314</t>
  </si>
  <si>
    <t>0701</t>
  </si>
  <si>
    <t>изменения</t>
  </si>
  <si>
    <t>изменения 26.03 (обл)</t>
  </si>
  <si>
    <t>изменения 26.03 (р-он)</t>
  </si>
  <si>
    <t>изменения 30.03 (обл)</t>
  </si>
  <si>
    <t>изменения 30.03 (р-он)</t>
  </si>
  <si>
    <t>1006</t>
  </si>
  <si>
    <t>Другие вопросы в области социальной политики</t>
  </si>
  <si>
    <t>0503</t>
  </si>
  <si>
    <t>изменения 31.05 (обл)</t>
  </si>
  <si>
    <t>изменения 31.05 (р-он)</t>
  </si>
  <si>
    <t>изменения 15.05 (обл)</t>
  </si>
  <si>
    <t>изменения 15.05 (р-он)</t>
  </si>
  <si>
    <t>изменения  (обл)</t>
  </si>
  <si>
    <t>изменения  (р-он)</t>
  </si>
  <si>
    <t>изменения 03.09.18 обл</t>
  </si>
  <si>
    <t>изменения 03.09.18 район</t>
  </si>
  <si>
    <t>Изменения обл (01.10.2018)</t>
  </si>
  <si>
    <t>Изменения район (01.10.2018)</t>
  </si>
  <si>
    <t>Изменения обл (30.10.2018)</t>
  </si>
  <si>
    <t>Изменения район (30.10.2018)</t>
  </si>
  <si>
    <t>(в ред. от __.__.2019 г. № ____ )</t>
  </si>
  <si>
    <t>Дорожное хозяйство (дорожные фонды)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</si>
  <si>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</si>
  <si>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</si>
  <si>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0102</t>
  </si>
  <si>
    <t>Глава муниципального района</t>
  </si>
  <si>
    <t>0310</t>
  </si>
  <si>
    <t xml:space="preserve">Судебная система </t>
  </si>
  <si>
    <t>2023 год</t>
  </si>
  <si>
    <t>2024 год</t>
  </si>
  <si>
    <t xml:space="preserve">                                                               Приложение 3</t>
  </si>
  <si>
    <t>соц сфера</t>
  </si>
  <si>
    <t xml:space="preserve"> №  ______  от __.__.2022 г.</t>
  </si>
  <si>
    <t xml:space="preserve">          Распределение бюджетных ассигнований по разделам и подразделам классификации  расходов муниципального бюджета   на  2023-2025  год</t>
  </si>
  <si>
    <t>2025 год</t>
  </si>
  <si>
    <t>0501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</si>
</sst>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2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9" fillId="32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left" vertical="top" wrapText="1"/>
    </xf>
    <xf numFmtId="49" fontId="11" fillId="35" borderId="15" xfId="0" applyNumberFormat="1" applyFont="1" applyFill="1" applyBorder="1" applyAlignment="1">
      <alignment horizontal="center" vertical="center" wrapText="1"/>
    </xf>
    <xf numFmtId="172" fontId="11" fillId="35" borderId="15" xfId="0" applyNumberFormat="1" applyFont="1" applyFill="1" applyBorder="1" applyAlignment="1">
      <alignment horizontal="center" vertical="center" wrapText="1"/>
    </xf>
    <xf numFmtId="172" fontId="2" fillId="35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view="pageBreakPreview" zoomScaleNormal="80" zoomScaleSheetLayoutView="100" workbookViewId="0" topLeftCell="A10">
      <selection activeCell="C71" sqref="C71"/>
    </sheetView>
  </sheetViews>
  <sheetFormatPr defaultColWidth="9.140625" defaultRowHeight="15"/>
  <cols>
    <col min="1" max="1" width="69.7109375" style="0" customWidth="1"/>
    <col min="2" max="2" width="10.7109375" style="0" customWidth="1"/>
    <col min="3" max="3" width="13.7109375" style="0" customWidth="1"/>
    <col min="4" max="5" width="13.7109375" style="0" hidden="1" customWidth="1"/>
    <col min="6" max="6" width="14.140625" style="0" hidden="1" customWidth="1"/>
    <col min="7" max="7" width="13.140625" style="0" hidden="1" customWidth="1"/>
    <col min="8" max="8" width="14.7109375" style="0" hidden="1" customWidth="1"/>
    <col min="9" max="10" width="10.57421875" style="0" hidden="1" customWidth="1"/>
    <col min="11" max="11" width="12.421875" style="0" hidden="1" customWidth="1"/>
    <col min="12" max="12" width="10.57421875" style="0" hidden="1" customWidth="1"/>
    <col min="13" max="13" width="13.421875" style="0" hidden="1" customWidth="1"/>
    <col min="14" max="14" width="11.57421875" style="0" hidden="1" customWidth="1"/>
    <col min="15" max="15" width="14.00390625" style="0" hidden="1" customWidth="1"/>
    <col min="16" max="16" width="12.8515625" style="0" hidden="1" customWidth="1"/>
    <col min="17" max="17" width="14.421875" style="0" hidden="1" customWidth="1"/>
    <col min="18" max="18" width="11.7109375" style="0" hidden="1" customWidth="1"/>
    <col min="19" max="19" width="13.57421875" style="0" hidden="1" customWidth="1"/>
    <col min="20" max="20" width="13.00390625" style="0" hidden="1" customWidth="1"/>
    <col min="21" max="21" width="12.00390625" style="0" hidden="1" customWidth="1"/>
    <col min="22" max="22" width="12.421875" style="0" hidden="1" customWidth="1"/>
    <col min="23" max="23" width="12.00390625" style="0" hidden="1" customWidth="1"/>
    <col min="24" max="24" width="9.57421875" style="0" hidden="1" customWidth="1"/>
    <col min="25" max="25" width="11.8515625" style="0" hidden="1" customWidth="1"/>
    <col min="26" max="26" width="9.8515625" style="0" hidden="1" customWidth="1"/>
    <col min="27" max="27" width="10.8515625" style="0" hidden="1" customWidth="1"/>
    <col min="28" max="28" width="11.140625" style="0" hidden="1" customWidth="1"/>
    <col min="29" max="29" width="10.7109375" style="0" hidden="1" customWidth="1"/>
    <col min="30" max="30" width="10.28125" style="0" hidden="1" customWidth="1"/>
    <col min="31" max="31" width="11.28125" style="0" hidden="1" customWidth="1"/>
    <col min="32" max="32" width="12.00390625" style="0" hidden="1" customWidth="1"/>
    <col min="33" max="33" width="11.7109375" style="0" hidden="1" customWidth="1"/>
    <col min="34" max="34" width="11.57421875" style="0" hidden="1" customWidth="1"/>
    <col min="35" max="36" width="12.421875" style="0" hidden="1" customWidth="1"/>
    <col min="37" max="37" width="14.28125" style="0" hidden="1" customWidth="1"/>
    <col min="38" max="38" width="14.140625" style="0" hidden="1" customWidth="1"/>
    <col min="39" max="40" width="13.421875" style="17" customWidth="1"/>
  </cols>
  <sheetData>
    <row r="1" spans="2:40" ht="15.75">
      <c r="B1" s="40" t="s">
        <v>121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2:40" ht="18.75" customHeight="1">
      <c r="B2" s="41" t="s">
        <v>36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2:40" ht="15.75">
      <c r="B3" s="42" t="s">
        <v>123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2:40" ht="15.75" customHeight="1" hidden="1">
      <c r="B4" s="42" t="s">
        <v>111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7:14" ht="17.25" customHeight="1">
      <c r="G5" s="6"/>
      <c r="H5" s="6"/>
      <c r="I5" s="7"/>
      <c r="J5" s="7"/>
      <c r="K5" s="51"/>
      <c r="L5" s="51"/>
      <c r="M5" s="51"/>
      <c r="N5" s="51"/>
    </row>
    <row r="6" spans="1:40" ht="32.25" customHeight="1">
      <c r="A6" s="52" t="s">
        <v>124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13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9"/>
      <c r="P7" s="9"/>
      <c r="Q7" s="9"/>
      <c r="R7" s="9"/>
      <c r="S7" s="9"/>
      <c r="AL7" s="16"/>
      <c r="AN7" s="20" t="s">
        <v>87</v>
      </c>
    </row>
    <row r="8" spans="1:40" ht="18" customHeight="1">
      <c r="A8" s="43" t="s">
        <v>0</v>
      </c>
      <c r="B8" s="45" t="s">
        <v>51</v>
      </c>
      <c r="C8" s="47" t="s">
        <v>42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/>
    </row>
    <row r="9" spans="1:40" ht="59.25" customHeight="1">
      <c r="A9" s="44"/>
      <c r="B9" s="46"/>
      <c r="C9" s="22" t="s">
        <v>119</v>
      </c>
      <c r="D9" s="21" t="s">
        <v>91</v>
      </c>
      <c r="E9" s="21" t="s">
        <v>86</v>
      </c>
      <c r="F9" s="21" t="s">
        <v>46</v>
      </c>
      <c r="G9" s="21" t="s">
        <v>47</v>
      </c>
      <c r="H9" s="21" t="s">
        <v>86</v>
      </c>
      <c r="I9" s="21" t="s">
        <v>92</v>
      </c>
      <c r="J9" s="21" t="s">
        <v>93</v>
      </c>
      <c r="K9" s="21" t="s">
        <v>86</v>
      </c>
      <c r="L9" s="21" t="s">
        <v>94</v>
      </c>
      <c r="M9" s="21" t="s">
        <v>95</v>
      </c>
      <c r="N9" s="21" t="s">
        <v>86</v>
      </c>
      <c r="O9" s="21" t="s">
        <v>101</v>
      </c>
      <c r="P9" s="21" t="s">
        <v>102</v>
      </c>
      <c r="Q9" s="21" t="s">
        <v>86</v>
      </c>
      <c r="R9" s="21" t="s">
        <v>99</v>
      </c>
      <c r="S9" s="21" t="s">
        <v>100</v>
      </c>
      <c r="T9" s="21" t="s">
        <v>86</v>
      </c>
      <c r="U9" s="21" t="s">
        <v>103</v>
      </c>
      <c r="V9" s="21" t="s">
        <v>104</v>
      </c>
      <c r="W9" s="21" t="s">
        <v>86</v>
      </c>
      <c r="X9" s="21" t="s">
        <v>105</v>
      </c>
      <c r="Y9" s="21" t="s">
        <v>106</v>
      </c>
      <c r="Z9" s="21" t="s">
        <v>86</v>
      </c>
      <c r="AA9" s="26" t="s">
        <v>107</v>
      </c>
      <c r="AB9" s="26" t="s">
        <v>108</v>
      </c>
      <c r="AC9" s="21" t="s">
        <v>86</v>
      </c>
      <c r="AD9" s="26" t="s">
        <v>109</v>
      </c>
      <c r="AE9" s="26" t="s">
        <v>110</v>
      </c>
      <c r="AF9" s="21" t="s">
        <v>86</v>
      </c>
      <c r="AG9" s="21" t="s">
        <v>50</v>
      </c>
      <c r="AH9" s="21" t="s">
        <v>43</v>
      </c>
      <c r="AI9" s="21" t="s">
        <v>86</v>
      </c>
      <c r="AJ9" s="21" t="s">
        <v>44</v>
      </c>
      <c r="AK9" s="21" t="s">
        <v>43</v>
      </c>
      <c r="AL9" s="21" t="s">
        <v>86</v>
      </c>
      <c r="AM9" s="22" t="s">
        <v>120</v>
      </c>
      <c r="AN9" s="22" t="s">
        <v>125</v>
      </c>
    </row>
    <row r="10" spans="1:40" ht="12" customHeight="1">
      <c r="A10" s="10">
        <v>1</v>
      </c>
      <c r="B10" s="10">
        <v>2</v>
      </c>
      <c r="C10" s="10">
        <v>3</v>
      </c>
      <c r="D10" s="10"/>
      <c r="E10" s="10">
        <v>3</v>
      </c>
      <c r="F10" s="10"/>
      <c r="G10" s="10"/>
      <c r="H10" s="10">
        <v>4</v>
      </c>
      <c r="I10" s="10"/>
      <c r="J10" s="10"/>
      <c r="K10" s="10">
        <v>3</v>
      </c>
      <c r="L10" s="10"/>
      <c r="M10" s="10"/>
      <c r="N10" s="10">
        <v>3</v>
      </c>
      <c r="O10" s="10"/>
      <c r="P10" s="10"/>
      <c r="Q10" s="10">
        <v>3</v>
      </c>
      <c r="R10" s="10"/>
      <c r="S10" s="10"/>
      <c r="T10" s="10">
        <v>3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8">
        <v>4</v>
      </c>
      <c r="AN10" s="18">
        <v>5</v>
      </c>
    </row>
    <row r="11" spans="1:40" ht="15">
      <c r="A11" s="28" t="s">
        <v>1</v>
      </c>
      <c r="B11" s="29" t="s">
        <v>57</v>
      </c>
      <c r="C11" s="30">
        <f>SUM(C12:C19)</f>
        <v>50105.5</v>
      </c>
      <c r="D11" s="30">
        <f>SUM(D13:D19)</f>
        <v>0</v>
      </c>
      <c r="E11" s="30">
        <f>C11+D11</f>
        <v>50105.5</v>
      </c>
      <c r="F11" s="30">
        <f aca="true" t="shared" si="0" ref="F11:AL11">SUM(F13:F19)</f>
        <v>0</v>
      </c>
      <c r="G11" s="30">
        <f t="shared" si="0"/>
        <v>0</v>
      </c>
      <c r="H11" s="30">
        <f>E11+F11+G11</f>
        <v>50105.5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0</v>
      </c>
      <c r="S11" s="30">
        <f t="shared" si="0"/>
        <v>0</v>
      </c>
      <c r="T11" s="30">
        <f t="shared" si="0"/>
        <v>0</v>
      </c>
      <c r="U11" s="30">
        <f t="shared" si="0"/>
        <v>0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>AC11+AD11+AE11</f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0</v>
      </c>
      <c r="AK11" s="30">
        <f t="shared" si="0"/>
        <v>0</v>
      </c>
      <c r="AL11" s="30">
        <f t="shared" si="0"/>
        <v>0</v>
      </c>
      <c r="AM11" s="30">
        <f>SUM(AM12:AM19)</f>
        <v>53837.8</v>
      </c>
      <c r="AN11" s="30">
        <f>SUM(AN12:AN19)</f>
        <v>57840.9</v>
      </c>
    </row>
    <row r="12" spans="1:40" ht="15">
      <c r="A12" s="27" t="s">
        <v>116</v>
      </c>
      <c r="B12" s="13" t="s">
        <v>115</v>
      </c>
      <c r="C12" s="12">
        <v>1707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>
        <v>1707</v>
      </c>
      <c r="AN12" s="12">
        <v>1707</v>
      </c>
    </row>
    <row r="13" spans="1:40" ht="47.25" customHeight="1">
      <c r="A13" s="1" t="s">
        <v>2</v>
      </c>
      <c r="B13" s="13" t="s">
        <v>52</v>
      </c>
      <c r="C13" s="12">
        <v>547.7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23"/>
      <c r="AH13" s="12"/>
      <c r="AI13" s="12"/>
      <c r="AJ13" s="12"/>
      <c r="AK13" s="12"/>
      <c r="AL13" s="12"/>
      <c r="AM13" s="12">
        <v>547.7</v>
      </c>
      <c r="AN13" s="12">
        <v>547.7</v>
      </c>
    </row>
    <row r="14" spans="1:40" ht="30">
      <c r="A14" s="1" t="s">
        <v>3</v>
      </c>
      <c r="B14" s="13" t="s">
        <v>53</v>
      </c>
      <c r="C14" s="14">
        <v>30221.2</v>
      </c>
      <c r="D14" s="14"/>
      <c r="E14" s="12"/>
      <c r="F14" s="14"/>
      <c r="G14" s="14"/>
      <c r="H14" s="12"/>
      <c r="I14" s="14"/>
      <c r="J14" s="14"/>
      <c r="K14" s="12"/>
      <c r="L14" s="14"/>
      <c r="M14" s="14"/>
      <c r="N14" s="12"/>
      <c r="O14" s="14"/>
      <c r="P14" s="14"/>
      <c r="Q14" s="12"/>
      <c r="R14" s="14"/>
      <c r="S14" s="14"/>
      <c r="T14" s="12"/>
      <c r="U14" s="14"/>
      <c r="V14" s="14"/>
      <c r="W14" s="12"/>
      <c r="X14" s="14"/>
      <c r="Y14" s="14"/>
      <c r="Z14" s="12"/>
      <c r="AA14" s="14"/>
      <c r="AB14" s="14"/>
      <c r="AC14" s="12"/>
      <c r="AD14" s="14"/>
      <c r="AE14" s="14"/>
      <c r="AF14" s="12"/>
      <c r="AG14" s="23"/>
      <c r="AH14" s="14"/>
      <c r="AI14" s="12"/>
      <c r="AJ14" s="14"/>
      <c r="AK14" s="14"/>
      <c r="AL14" s="12"/>
      <c r="AM14" s="14">
        <v>30167.6</v>
      </c>
      <c r="AN14" s="14">
        <v>30167.6</v>
      </c>
    </row>
    <row r="15" spans="1:40" ht="15" hidden="1">
      <c r="A15" s="1" t="s">
        <v>37</v>
      </c>
      <c r="B15" s="13" t="s">
        <v>88</v>
      </c>
      <c r="C15" s="12"/>
      <c r="D15" s="12"/>
      <c r="E15" s="12">
        <f>C15+D15</f>
        <v>0</v>
      </c>
      <c r="F15" s="12"/>
      <c r="G15" s="12"/>
      <c r="H15" s="12">
        <f>E15+F15+G15</f>
        <v>0</v>
      </c>
      <c r="I15" s="12"/>
      <c r="J15" s="12"/>
      <c r="K15" s="12">
        <f>H15+I15+J15</f>
        <v>0</v>
      </c>
      <c r="L15" s="12"/>
      <c r="M15" s="12"/>
      <c r="N15" s="12">
        <f>K15+L15+M15</f>
        <v>0</v>
      </c>
      <c r="O15" s="12"/>
      <c r="P15" s="12"/>
      <c r="Q15" s="12">
        <f>N15+O15+P15</f>
        <v>0</v>
      </c>
      <c r="R15" s="12"/>
      <c r="S15" s="12"/>
      <c r="T15" s="12">
        <f>Q15+R15+S15</f>
        <v>0</v>
      </c>
      <c r="U15" s="12"/>
      <c r="V15" s="12"/>
      <c r="W15" s="12">
        <f>T15+U15+V15</f>
        <v>0</v>
      </c>
      <c r="X15" s="12"/>
      <c r="Y15" s="12"/>
      <c r="Z15" s="12">
        <f>W15+X15+Y15</f>
        <v>0</v>
      </c>
      <c r="AA15" s="12"/>
      <c r="AB15" s="12"/>
      <c r="AC15" s="12">
        <f>Z15+AA15+AB15</f>
        <v>0</v>
      </c>
      <c r="AD15" s="12"/>
      <c r="AE15" s="12"/>
      <c r="AF15" s="12">
        <f>AC15+AD15+AE15</f>
        <v>0</v>
      </c>
      <c r="AG15" s="23"/>
      <c r="AH15" s="12"/>
      <c r="AI15" s="12">
        <f>AF15+AG15+AH15</f>
        <v>0</v>
      </c>
      <c r="AJ15" s="12"/>
      <c r="AK15" s="12"/>
      <c r="AL15" s="12">
        <f>AI15+AJ15+AK15</f>
        <v>0</v>
      </c>
      <c r="AM15" s="12"/>
      <c r="AN15" s="12"/>
    </row>
    <row r="16" spans="1:40" ht="15" customHeight="1">
      <c r="A16" s="1" t="s">
        <v>118</v>
      </c>
      <c r="B16" s="13" t="s">
        <v>88</v>
      </c>
      <c r="C16" s="12"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3"/>
      <c r="AH16" s="12"/>
      <c r="AI16" s="12"/>
      <c r="AJ16" s="12"/>
      <c r="AK16" s="12"/>
      <c r="AL16" s="12"/>
      <c r="AM16" s="12">
        <v>1.3</v>
      </c>
      <c r="AN16" s="12">
        <v>1.2</v>
      </c>
    </row>
    <row r="17" spans="1:40" ht="30">
      <c r="A17" s="39" t="s">
        <v>4</v>
      </c>
      <c r="B17" s="13" t="s">
        <v>54</v>
      </c>
      <c r="C17" s="12">
        <v>7297.5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7297.5</v>
      </c>
      <c r="AN17" s="12">
        <v>7297.5</v>
      </c>
    </row>
    <row r="18" spans="1:40" ht="15">
      <c r="A18" s="1" t="s">
        <v>5</v>
      </c>
      <c r="B18" s="13" t="s">
        <v>55</v>
      </c>
      <c r="C18" s="12">
        <v>100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3"/>
      <c r="AH18" s="12"/>
      <c r="AI18" s="12"/>
      <c r="AJ18" s="12"/>
      <c r="AK18" s="12"/>
      <c r="AL18" s="12"/>
      <c r="AM18" s="12">
        <v>100</v>
      </c>
      <c r="AN18" s="12">
        <v>100</v>
      </c>
    </row>
    <row r="19" spans="1:40" ht="15">
      <c r="A19" s="1" t="s">
        <v>6</v>
      </c>
      <c r="B19" s="13" t="s">
        <v>56</v>
      </c>
      <c r="C19" s="12">
        <v>10232.1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23"/>
      <c r="AH19" s="12"/>
      <c r="AI19" s="12"/>
      <c r="AJ19" s="12"/>
      <c r="AK19" s="12"/>
      <c r="AL19" s="12"/>
      <c r="AM19" s="23">
        <v>14016.7</v>
      </c>
      <c r="AN19" s="12">
        <v>18019.9</v>
      </c>
    </row>
    <row r="20" spans="1:40" ht="15">
      <c r="A20" s="1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23"/>
      <c r="AH20" s="12"/>
      <c r="AI20" s="12"/>
      <c r="AJ20" s="12"/>
      <c r="AK20" s="12"/>
      <c r="AL20" s="12"/>
      <c r="AM20" s="12"/>
      <c r="AN20" s="12"/>
    </row>
    <row r="21" spans="1:40" ht="30">
      <c r="A21" s="28" t="s">
        <v>23</v>
      </c>
      <c r="B21" s="29" t="s">
        <v>58</v>
      </c>
      <c r="C21" s="30">
        <f>C22+C23</f>
        <v>1684.6</v>
      </c>
      <c r="D21" s="30">
        <f>D22+D23</f>
        <v>0</v>
      </c>
      <c r="E21" s="30">
        <f>C21+D21</f>
        <v>1684.6</v>
      </c>
      <c r="F21" s="30">
        <f>F22+F23</f>
        <v>0</v>
      </c>
      <c r="G21" s="30">
        <f>G22+G23</f>
        <v>0</v>
      </c>
      <c r="H21" s="30">
        <f>E21+F21+G21</f>
        <v>1684.6</v>
      </c>
      <c r="I21" s="30">
        <f>I22+I23</f>
        <v>0</v>
      </c>
      <c r="J21" s="30">
        <f>J22+J23</f>
        <v>0</v>
      </c>
      <c r="K21" s="30">
        <f>H21+I21+J21</f>
        <v>1684.6</v>
      </c>
      <c r="L21" s="30">
        <f>L22+L23</f>
        <v>0</v>
      </c>
      <c r="M21" s="30">
        <f>M22+M23</f>
        <v>0</v>
      </c>
      <c r="N21" s="30">
        <f>K21+L21+M21</f>
        <v>1684.6</v>
      </c>
      <c r="O21" s="30">
        <f>O22+O23</f>
        <v>0</v>
      </c>
      <c r="P21" s="30">
        <f>P22+P23</f>
        <v>0</v>
      </c>
      <c r="Q21" s="30">
        <f>N21+O21+P21</f>
        <v>1684.6</v>
      </c>
      <c r="R21" s="30">
        <f>R22+R23</f>
        <v>0</v>
      </c>
      <c r="S21" s="30">
        <f>S22+S23</f>
        <v>0</v>
      </c>
      <c r="T21" s="30">
        <f>Q21+R21+S21</f>
        <v>1684.6</v>
      </c>
      <c r="U21" s="30">
        <f>U22+U23</f>
        <v>0</v>
      </c>
      <c r="V21" s="30">
        <f>V22+V23</f>
        <v>0</v>
      </c>
      <c r="W21" s="30">
        <f>T21+U21+V21</f>
        <v>1684.6</v>
      </c>
      <c r="X21" s="30">
        <f>X22+X23</f>
        <v>0</v>
      </c>
      <c r="Y21" s="30">
        <f>Y22+Y23</f>
        <v>0</v>
      </c>
      <c r="Z21" s="30">
        <f>W21+X21+Y21</f>
        <v>1684.6</v>
      </c>
      <c r="AA21" s="30">
        <f>AA22+AA23</f>
        <v>0</v>
      </c>
      <c r="AB21" s="30">
        <f>AB22+AB23</f>
        <v>0</v>
      </c>
      <c r="AC21" s="30">
        <f>Z21+AA21+AB21</f>
        <v>1684.6</v>
      </c>
      <c r="AD21" s="30">
        <f>AD22+AD23</f>
        <v>0</v>
      </c>
      <c r="AE21" s="30">
        <f>AE22+AE23</f>
        <v>0</v>
      </c>
      <c r="AF21" s="30">
        <f>AC21+AD21+AE21</f>
        <v>1684.6</v>
      </c>
      <c r="AG21" s="30">
        <f>AG22+AG23</f>
        <v>0</v>
      </c>
      <c r="AH21" s="30">
        <f>AH22+AH23</f>
        <v>0</v>
      </c>
      <c r="AI21" s="30">
        <f>AF21+AG21+AH21</f>
        <v>1684.6</v>
      </c>
      <c r="AJ21" s="30">
        <f>AJ22+AJ23</f>
        <v>0</v>
      </c>
      <c r="AK21" s="30">
        <f>AK22+AK23</f>
        <v>0</v>
      </c>
      <c r="AL21" s="30">
        <f>AI21+AJ21+AK21</f>
        <v>1684.6</v>
      </c>
      <c r="AM21" s="30">
        <f>AM22+AM23</f>
        <v>80</v>
      </c>
      <c r="AN21" s="30">
        <f>AN22+AN23</f>
        <v>50</v>
      </c>
    </row>
    <row r="22" spans="1:40" ht="30">
      <c r="A22" s="4" t="s">
        <v>29</v>
      </c>
      <c r="B22" s="13" t="s">
        <v>117</v>
      </c>
      <c r="C22" s="12">
        <v>180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3"/>
      <c r="AH22" s="12"/>
      <c r="AI22" s="12"/>
      <c r="AJ22" s="12"/>
      <c r="AK22" s="12"/>
      <c r="AL22" s="12"/>
      <c r="AM22" s="12">
        <v>80</v>
      </c>
      <c r="AN22" s="12">
        <v>50</v>
      </c>
    </row>
    <row r="23" spans="1:40" ht="15">
      <c r="A23" s="4" t="s">
        <v>32</v>
      </c>
      <c r="B23" s="13" t="s">
        <v>89</v>
      </c>
      <c r="C23" s="12">
        <v>1504.6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3"/>
      <c r="AH23" s="12"/>
      <c r="AI23" s="12"/>
      <c r="AJ23" s="12"/>
      <c r="AK23" s="12"/>
      <c r="AL23" s="12"/>
      <c r="AM23" s="12"/>
      <c r="AN23" s="12"/>
    </row>
    <row r="24" spans="1:40" ht="15">
      <c r="A24" s="1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23"/>
      <c r="AH24" s="12"/>
      <c r="AI24" s="12"/>
      <c r="AJ24" s="12"/>
      <c r="AK24" s="12"/>
      <c r="AL24" s="12"/>
      <c r="AM24" s="12"/>
      <c r="AN24" s="12"/>
    </row>
    <row r="25" spans="1:40" ht="15">
      <c r="A25" s="28" t="s">
        <v>7</v>
      </c>
      <c r="B25" s="29" t="s">
        <v>59</v>
      </c>
      <c r="C25" s="30">
        <f>SUM(C26:C30)</f>
        <v>29132</v>
      </c>
      <c r="D25" s="30">
        <f>SUM(D26:D30)</f>
        <v>0</v>
      </c>
      <c r="E25" s="30">
        <f>C25+D25</f>
        <v>29132</v>
      </c>
      <c r="F25" s="30">
        <f>SUM(F26:F30)</f>
        <v>0</v>
      </c>
      <c r="G25" s="30">
        <f>SUM(G26:G30)</f>
        <v>0</v>
      </c>
      <c r="H25" s="30">
        <f>E25+F25+G25</f>
        <v>29132</v>
      </c>
      <c r="I25" s="30">
        <f>SUM(I26:I30)</f>
        <v>0</v>
      </c>
      <c r="J25" s="30">
        <f>SUM(J26:J30)</f>
        <v>0</v>
      </c>
      <c r="K25" s="30">
        <f>H25+I25+J25</f>
        <v>29132</v>
      </c>
      <c r="L25" s="30">
        <f>SUM(L26:L30)</f>
        <v>0</v>
      </c>
      <c r="M25" s="30">
        <f>SUM(M26:M30)</f>
        <v>0</v>
      </c>
      <c r="N25" s="30">
        <f>K25+L25+M25</f>
        <v>29132</v>
      </c>
      <c r="O25" s="30">
        <f>SUM(O26:O30)</f>
        <v>0</v>
      </c>
      <c r="P25" s="30">
        <f>SUM(P26:P30)</f>
        <v>0</v>
      </c>
      <c r="Q25" s="30">
        <f>N25+O25+P25</f>
        <v>29132</v>
      </c>
      <c r="R25" s="30">
        <f>SUM(R26:R30)</f>
        <v>0</v>
      </c>
      <c r="S25" s="30">
        <f>SUM(S26:S30)</f>
        <v>0</v>
      </c>
      <c r="T25" s="30">
        <f>Q25+R25+S25</f>
        <v>29132</v>
      </c>
      <c r="U25" s="30">
        <f>SUM(U26:U30)</f>
        <v>0</v>
      </c>
      <c r="V25" s="30">
        <f>SUM(V26:V30)</f>
        <v>0</v>
      </c>
      <c r="W25" s="30">
        <f>T25+U25+V25</f>
        <v>29132</v>
      </c>
      <c r="X25" s="30">
        <f>SUM(X26:X30)</f>
        <v>0</v>
      </c>
      <c r="Y25" s="30">
        <f>SUM(Y26:Y30)</f>
        <v>0</v>
      </c>
      <c r="Z25" s="30">
        <f>W25+X25+Y25</f>
        <v>29132</v>
      </c>
      <c r="AA25" s="30">
        <f>SUM(AA26:AA30)</f>
        <v>0</v>
      </c>
      <c r="AB25" s="30">
        <f>SUM(AB26:AB30)</f>
        <v>0</v>
      </c>
      <c r="AC25" s="30">
        <f>Z25+AA25+AB25</f>
        <v>29132</v>
      </c>
      <c r="AD25" s="30">
        <f>SUM(AD26:AD30)</f>
        <v>0</v>
      </c>
      <c r="AE25" s="30">
        <f>SUM(AE26:AE30)</f>
        <v>0</v>
      </c>
      <c r="AF25" s="30">
        <f>AC25+AD25+AE25</f>
        <v>29132</v>
      </c>
      <c r="AG25" s="30">
        <f>SUM(AG26:AG30)</f>
        <v>0</v>
      </c>
      <c r="AH25" s="30">
        <f>SUM(AH26:AH30)</f>
        <v>0</v>
      </c>
      <c r="AI25" s="30">
        <f>AF25+AG25+AH25</f>
        <v>29132</v>
      </c>
      <c r="AJ25" s="30">
        <f>SUM(AJ26:AJ30)</f>
        <v>0</v>
      </c>
      <c r="AK25" s="30">
        <f>SUM(AK26:AK30)</f>
        <v>0</v>
      </c>
      <c r="AL25" s="30">
        <f>AI25+AJ25+AK25</f>
        <v>29132</v>
      </c>
      <c r="AM25" s="30">
        <f>SUM(AM26:AM30)</f>
        <v>19425.6</v>
      </c>
      <c r="AN25" s="30">
        <f>SUM(AN26:AN30)</f>
        <v>11727.300000000001</v>
      </c>
    </row>
    <row r="26" spans="1:40" ht="15">
      <c r="A26" s="1" t="s">
        <v>24</v>
      </c>
      <c r="B26" s="13" t="s">
        <v>60</v>
      </c>
      <c r="C26" s="12">
        <v>255.2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255.2</v>
      </c>
      <c r="AN26" s="12">
        <v>255.2</v>
      </c>
    </row>
    <row r="27" spans="1:40" ht="15" hidden="1">
      <c r="A27" s="1" t="s">
        <v>49</v>
      </c>
      <c r="B27" s="13" t="s">
        <v>61</v>
      </c>
      <c r="C27" s="12"/>
      <c r="D27" s="12"/>
      <c r="E27" s="12">
        <f>C27+D27</f>
        <v>0</v>
      </c>
      <c r="F27" s="12"/>
      <c r="G27" s="12"/>
      <c r="H27" s="12">
        <f>E27+F27+G27</f>
        <v>0</v>
      </c>
      <c r="I27" s="12"/>
      <c r="J27" s="12"/>
      <c r="K27" s="12"/>
      <c r="L27" s="12"/>
      <c r="M27" s="12"/>
      <c r="N27" s="12"/>
      <c r="O27" s="12"/>
      <c r="P27" s="12"/>
      <c r="Q27" s="12">
        <f>N27+O27+P27</f>
        <v>0</v>
      </c>
      <c r="R27" s="12"/>
      <c r="S27" s="12"/>
      <c r="T27" s="12">
        <f>Q27+R27+S27</f>
        <v>0</v>
      </c>
      <c r="U27" s="12"/>
      <c r="V27" s="12"/>
      <c r="W27" s="12">
        <f>T27+U27+V27</f>
        <v>0</v>
      </c>
      <c r="X27" s="12"/>
      <c r="Y27" s="12"/>
      <c r="Z27" s="12">
        <f>W27+X27+Y27</f>
        <v>0</v>
      </c>
      <c r="AA27" s="12"/>
      <c r="AB27" s="12"/>
      <c r="AC27" s="12">
        <f>Z27+AA27+AB27</f>
        <v>0</v>
      </c>
      <c r="AD27" s="12"/>
      <c r="AE27" s="12"/>
      <c r="AF27" s="12"/>
      <c r="AG27" s="23"/>
      <c r="AH27" s="12"/>
      <c r="AI27" s="12">
        <f>AF27+AG27+AH27</f>
        <v>0</v>
      </c>
      <c r="AJ27" s="12"/>
      <c r="AK27" s="12"/>
      <c r="AL27" s="12"/>
      <c r="AM27" s="12"/>
      <c r="AN27" s="12"/>
    </row>
    <row r="28" spans="1:40" ht="15">
      <c r="A28" s="1" t="s">
        <v>39</v>
      </c>
      <c r="B28" s="13" t="s">
        <v>62</v>
      </c>
      <c r="C28" s="12">
        <v>830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>
        <v>830</v>
      </c>
      <c r="AN28" s="12">
        <v>830</v>
      </c>
    </row>
    <row r="29" spans="1:40" ht="15">
      <c r="A29" s="1" t="s">
        <v>112</v>
      </c>
      <c r="B29" s="13" t="s">
        <v>63</v>
      </c>
      <c r="C29" s="12">
        <v>26891.8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23"/>
      <c r="AH29" s="12"/>
      <c r="AI29" s="12"/>
      <c r="AJ29" s="12"/>
      <c r="AK29" s="12"/>
      <c r="AL29" s="12"/>
      <c r="AM29" s="12">
        <v>16272.3</v>
      </c>
      <c r="AN29" s="12">
        <v>8383.2</v>
      </c>
    </row>
    <row r="30" spans="1:40" ht="15">
      <c r="A30" s="1" t="s">
        <v>8</v>
      </c>
      <c r="B30" s="13" t="s">
        <v>64</v>
      </c>
      <c r="C30" s="12">
        <v>1155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3"/>
      <c r="AH30" s="12"/>
      <c r="AI30" s="12"/>
      <c r="AJ30" s="14"/>
      <c r="AK30" s="12"/>
      <c r="AL30" s="12"/>
      <c r="AM30" s="12">
        <v>2068.1</v>
      </c>
      <c r="AN30" s="12">
        <v>2258.9</v>
      </c>
    </row>
    <row r="31" spans="1:40" ht="15">
      <c r="A31" s="1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3"/>
      <c r="AH31" s="12"/>
      <c r="AI31" s="12"/>
      <c r="AJ31" s="12"/>
      <c r="AK31" s="12"/>
      <c r="AL31" s="12"/>
      <c r="AM31" s="12"/>
      <c r="AN31" s="12"/>
    </row>
    <row r="32" spans="1:40" ht="15">
      <c r="A32" s="28" t="s">
        <v>9</v>
      </c>
      <c r="B32" s="29" t="s">
        <v>65</v>
      </c>
      <c r="C32" s="30">
        <f>C33+C34+C35+C36</f>
        <v>120978.3</v>
      </c>
      <c r="D32" s="30">
        <f>D33+D34+D35+D36</f>
        <v>0</v>
      </c>
      <c r="E32" s="30">
        <f>C32+D32</f>
        <v>120978.3</v>
      </c>
      <c r="F32" s="30">
        <f>F34+F35+F36</f>
        <v>0</v>
      </c>
      <c r="G32" s="30">
        <f>G34+G35+G36</f>
        <v>0</v>
      </c>
      <c r="H32" s="30">
        <f>E32+F32+G32</f>
        <v>120978.3</v>
      </c>
      <c r="I32" s="30">
        <f>I33+I34+I36</f>
        <v>0</v>
      </c>
      <c r="J32" s="30">
        <f>J33+J34+J36</f>
        <v>0</v>
      </c>
      <c r="K32" s="30">
        <f>H32+I32+J32</f>
        <v>120978.3</v>
      </c>
      <c r="L32" s="30">
        <f>L33+L34+L36</f>
        <v>0</v>
      </c>
      <c r="M32" s="30">
        <f>M33+M34+M36</f>
        <v>0</v>
      </c>
      <c r="N32" s="30">
        <f>K32+L32+M32</f>
        <v>120978.3</v>
      </c>
      <c r="O32" s="30">
        <f>O33+O34+O36</f>
        <v>0</v>
      </c>
      <c r="P32" s="30">
        <f>P33+P34+P35+P36</f>
        <v>0</v>
      </c>
      <c r="Q32" s="30">
        <f>N32+O32+P32</f>
        <v>120978.3</v>
      </c>
      <c r="R32" s="30">
        <f>R33+R34+R36</f>
        <v>0</v>
      </c>
      <c r="S32" s="30">
        <f>S33+S34+S35+S36</f>
        <v>0</v>
      </c>
      <c r="T32" s="30">
        <f>Q32+R32+S32</f>
        <v>120978.3</v>
      </c>
      <c r="U32" s="30">
        <f>U33+U34+U36</f>
        <v>0</v>
      </c>
      <c r="V32" s="30">
        <f>V33+V34+V36+V35</f>
        <v>0</v>
      </c>
      <c r="W32" s="30">
        <f>T32+U32+V32</f>
        <v>120978.3</v>
      </c>
      <c r="X32" s="30">
        <f>X33+X34+X36</f>
        <v>0</v>
      </c>
      <c r="Y32" s="30">
        <f>Y33+Y34+Y36</f>
        <v>0</v>
      </c>
      <c r="Z32" s="30">
        <f>W32+X32+Y32</f>
        <v>120978.3</v>
      </c>
      <c r="AA32" s="30">
        <f>AA33+AA34+AA36</f>
        <v>0</v>
      </c>
      <c r="AB32" s="30">
        <f>AB33+AB34+AB36</f>
        <v>0</v>
      </c>
      <c r="AC32" s="30">
        <f>Z32+AA32+AB32</f>
        <v>120978.3</v>
      </c>
      <c r="AD32" s="30">
        <f>AD33+AD34+AD35+AD36</f>
        <v>0</v>
      </c>
      <c r="AE32" s="30">
        <f>AE33+AE34+AE35+AE36</f>
        <v>0</v>
      </c>
      <c r="AF32" s="30">
        <f>AC32+AD32+AE32</f>
        <v>120978.3</v>
      </c>
      <c r="AG32" s="30">
        <f>AG33+AG34+AG35+AG36</f>
        <v>0</v>
      </c>
      <c r="AH32" s="30">
        <f>AH33+AH34+AH35+AH36</f>
        <v>0</v>
      </c>
      <c r="AI32" s="30">
        <f>AF32+AG32+AH32</f>
        <v>120978.3</v>
      </c>
      <c r="AJ32" s="30">
        <f>AJ33+AJ34+AJ35+AJ36</f>
        <v>0</v>
      </c>
      <c r="AK32" s="30">
        <f>AK33+AK34+AK35+AK36</f>
        <v>0</v>
      </c>
      <c r="AL32" s="30">
        <f>AI32+AJ32+AK32</f>
        <v>120978.3</v>
      </c>
      <c r="AM32" s="30">
        <f>AM34+AM35+AM36+AM33</f>
        <v>371772.49999999994</v>
      </c>
      <c r="AN32" s="30">
        <f>AN34+AN35+AN36+AN33</f>
        <v>12110.300000000001</v>
      </c>
    </row>
    <row r="33" spans="1:40" ht="15">
      <c r="A33" s="1" t="s">
        <v>38</v>
      </c>
      <c r="B33" s="13" t="s">
        <v>126</v>
      </c>
      <c r="C33" s="12">
        <v>461.2</v>
      </c>
      <c r="D33" s="12"/>
      <c r="E33" s="12">
        <f>C33+D33</f>
        <v>461.2</v>
      </c>
      <c r="F33" s="12"/>
      <c r="G33" s="12"/>
      <c r="H33" s="12">
        <f>E33+F33+G33</f>
        <v>461.2</v>
      </c>
      <c r="I33" s="12"/>
      <c r="J33" s="12"/>
      <c r="K33" s="12">
        <f>H33+I33+J33</f>
        <v>461.2</v>
      </c>
      <c r="L33" s="12"/>
      <c r="M33" s="12"/>
      <c r="N33" s="12">
        <f>K33+L33+M33</f>
        <v>461.2</v>
      </c>
      <c r="O33" s="12"/>
      <c r="P33" s="12"/>
      <c r="Q33" s="12">
        <f>N33+O33+P33</f>
        <v>461.2</v>
      </c>
      <c r="R33" s="12"/>
      <c r="S33" s="12"/>
      <c r="T33" s="12">
        <f>Q33+R33+S33</f>
        <v>461.2</v>
      </c>
      <c r="U33" s="12"/>
      <c r="V33" s="12"/>
      <c r="W33" s="12">
        <f>T33+U33+V33</f>
        <v>461.2</v>
      </c>
      <c r="X33" s="12"/>
      <c r="Y33" s="12"/>
      <c r="Z33" s="12">
        <f>W33+X33+Y33</f>
        <v>461.2</v>
      </c>
      <c r="AA33" s="12"/>
      <c r="AB33" s="12"/>
      <c r="AC33" s="12">
        <f>Z33+AA33+AB33</f>
        <v>461.2</v>
      </c>
      <c r="AD33" s="12"/>
      <c r="AE33" s="12"/>
      <c r="AF33" s="12">
        <f>AC33+AD33+AE33</f>
        <v>461.2</v>
      </c>
      <c r="AG33" s="23"/>
      <c r="AH33" s="12"/>
      <c r="AI33" s="12">
        <f>AF33+AG33+AH33</f>
        <v>461.2</v>
      </c>
      <c r="AJ33" s="12"/>
      <c r="AK33" s="12"/>
      <c r="AL33" s="12">
        <f>AI33+AJ33+AK33</f>
        <v>461.2</v>
      </c>
      <c r="AM33" s="12">
        <v>486.1</v>
      </c>
      <c r="AN33" s="12">
        <v>486.1</v>
      </c>
    </row>
    <row r="34" spans="1:40" ht="15">
      <c r="A34" s="1" t="s">
        <v>10</v>
      </c>
      <c r="B34" s="13" t="s">
        <v>66</v>
      </c>
      <c r="C34" s="14">
        <v>109082</v>
      </c>
      <c r="D34" s="14"/>
      <c r="E34" s="12"/>
      <c r="F34" s="14"/>
      <c r="G34" s="14"/>
      <c r="H34" s="12"/>
      <c r="I34" s="14"/>
      <c r="J34" s="14"/>
      <c r="K34" s="12"/>
      <c r="L34" s="14"/>
      <c r="M34" s="14"/>
      <c r="N34" s="12"/>
      <c r="O34" s="14"/>
      <c r="P34" s="14"/>
      <c r="Q34" s="12"/>
      <c r="R34" s="14"/>
      <c r="S34" s="14"/>
      <c r="T34" s="12"/>
      <c r="U34" s="14"/>
      <c r="V34" s="14"/>
      <c r="W34" s="12"/>
      <c r="X34" s="14"/>
      <c r="Y34" s="14"/>
      <c r="Z34" s="12"/>
      <c r="AA34" s="14"/>
      <c r="AB34" s="14"/>
      <c r="AC34" s="12"/>
      <c r="AD34" s="14"/>
      <c r="AE34" s="14"/>
      <c r="AF34" s="12"/>
      <c r="AG34" s="23"/>
      <c r="AH34" s="14"/>
      <c r="AI34" s="12"/>
      <c r="AJ34" s="14"/>
      <c r="AK34" s="14"/>
      <c r="AL34" s="12"/>
      <c r="AM34" s="14">
        <v>361025.6</v>
      </c>
      <c r="AN34" s="14">
        <v>1363.4</v>
      </c>
    </row>
    <row r="35" spans="1:40" ht="15">
      <c r="A35" s="1" t="s">
        <v>40</v>
      </c>
      <c r="B35" s="13" t="s">
        <v>98</v>
      </c>
      <c r="C35" s="14">
        <v>4918.3</v>
      </c>
      <c r="D35" s="24"/>
      <c r="E35" s="12"/>
      <c r="F35" s="14"/>
      <c r="G35" s="14"/>
      <c r="H35" s="12"/>
      <c r="I35" s="14"/>
      <c r="J35" s="14"/>
      <c r="K35" s="12"/>
      <c r="L35" s="14"/>
      <c r="M35" s="14"/>
      <c r="N35" s="12"/>
      <c r="O35" s="14"/>
      <c r="P35" s="14"/>
      <c r="Q35" s="12"/>
      <c r="R35" s="14"/>
      <c r="S35" s="14"/>
      <c r="T35" s="12"/>
      <c r="U35" s="14"/>
      <c r="V35" s="14"/>
      <c r="W35" s="12"/>
      <c r="X35" s="14"/>
      <c r="Y35" s="14"/>
      <c r="Z35" s="12"/>
      <c r="AA35" s="14"/>
      <c r="AB35" s="14"/>
      <c r="AC35" s="12"/>
      <c r="AD35" s="14"/>
      <c r="AE35" s="14"/>
      <c r="AF35" s="12"/>
      <c r="AG35" s="23"/>
      <c r="AH35" s="24"/>
      <c r="AI35" s="12"/>
      <c r="AJ35" s="14"/>
      <c r="AK35" s="24"/>
      <c r="AL35" s="12"/>
      <c r="AM35" s="14">
        <v>4179</v>
      </c>
      <c r="AN35" s="14">
        <v>4179</v>
      </c>
    </row>
    <row r="36" spans="1:40" ht="15">
      <c r="A36" s="1" t="s">
        <v>11</v>
      </c>
      <c r="B36" s="13" t="s">
        <v>67</v>
      </c>
      <c r="C36" s="12">
        <v>6516.8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3"/>
      <c r="AH36" s="12"/>
      <c r="AI36" s="12"/>
      <c r="AJ36" s="12"/>
      <c r="AK36" s="12"/>
      <c r="AL36" s="12"/>
      <c r="AM36" s="12">
        <v>6081.8</v>
      </c>
      <c r="AN36" s="12">
        <v>6081.8</v>
      </c>
    </row>
    <row r="37" spans="1:40" ht="15">
      <c r="A37" s="1"/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3"/>
      <c r="AH37" s="12"/>
      <c r="AI37" s="12"/>
      <c r="AJ37" s="12"/>
      <c r="AK37" s="12"/>
      <c r="AL37" s="12"/>
      <c r="AM37" s="12"/>
      <c r="AN37" s="12"/>
    </row>
    <row r="38" spans="1:40" ht="15">
      <c r="A38" s="28" t="s">
        <v>12</v>
      </c>
      <c r="B38" s="29" t="s">
        <v>68</v>
      </c>
      <c r="C38" s="30">
        <f>SUM(C39:C43)</f>
        <v>402473.1</v>
      </c>
      <c r="D38" s="30">
        <f>SUM(D39:D43)</f>
        <v>0</v>
      </c>
      <c r="E38" s="30">
        <f>C38+D38</f>
        <v>402473.1</v>
      </c>
      <c r="F38" s="30">
        <f>SUM(F39:F43)</f>
        <v>0</v>
      </c>
      <c r="G38" s="30">
        <f>SUM(G39:G43)</f>
        <v>0</v>
      </c>
      <c r="H38" s="30">
        <f>E38+F38+G38</f>
        <v>402473.1</v>
      </c>
      <c r="I38" s="30">
        <f>SUM(I39:I43)</f>
        <v>0</v>
      </c>
      <c r="J38" s="30">
        <f>SUM(J39:J43)</f>
        <v>0</v>
      </c>
      <c r="K38" s="30">
        <f>H38+I38+J38</f>
        <v>402473.1</v>
      </c>
      <c r="L38" s="30">
        <f>SUM(L39:L43)</f>
        <v>0</v>
      </c>
      <c r="M38" s="30">
        <f>SUM(M39:M43)</f>
        <v>0</v>
      </c>
      <c r="N38" s="30">
        <f>K38+L38+M38</f>
        <v>402473.1</v>
      </c>
      <c r="O38" s="30">
        <f>SUM(O39:O43)</f>
        <v>0</v>
      </c>
      <c r="P38" s="30">
        <f>SUM(P39:P43)</f>
        <v>0</v>
      </c>
      <c r="Q38" s="30">
        <f>N38+O38+P38</f>
        <v>402473.1</v>
      </c>
      <c r="R38" s="30">
        <f>SUM(R39:R43)</f>
        <v>0</v>
      </c>
      <c r="S38" s="30">
        <f>SUM(S39:S43)</f>
        <v>0</v>
      </c>
      <c r="T38" s="30">
        <f>Q38+R38+S38</f>
        <v>402473.1</v>
      </c>
      <c r="U38" s="30">
        <f>SUM(U39:U43)</f>
        <v>0</v>
      </c>
      <c r="V38" s="30">
        <f>SUM(V39:V43)</f>
        <v>0</v>
      </c>
      <c r="W38" s="30">
        <f>T38+U38+V38</f>
        <v>402473.1</v>
      </c>
      <c r="X38" s="30">
        <f>SUM(X39:X43)</f>
        <v>0</v>
      </c>
      <c r="Y38" s="30">
        <f>SUM(Y39:Y43)</f>
        <v>0</v>
      </c>
      <c r="Z38" s="30">
        <f>W38+X38+Y38</f>
        <v>402473.1</v>
      </c>
      <c r="AA38" s="30">
        <f>SUM(AA39:AA43)</f>
        <v>0</v>
      </c>
      <c r="AB38" s="30">
        <f>SUM(AB39:AB43)</f>
        <v>0</v>
      </c>
      <c r="AC38" s="30">
        <f>Z38+AA38+AB38</f>
        <v>402473.1</v>
      </c>
      <c r="AD38" s="30">
        <f>SUM(AD39:AD43)</f>
        <v>0</v>
      </c>
      <c r="AE38" s="30">
        <f>SUM(AE39:AE43)</f>
        <v>0</v>
      </c>
      <c r="AF38" s="30">
        <f>AC38+AD38+AE38</f>
        <v>402473.1</v>
      </c>
      <c r="AG38" s="30">
        <f>SUM(AG39:AG43)</f>
        <v>0</v>
      </c>
      <c r="AH38" s="30">
        <f>SUM(AH39:AH43)</f>
        <v>0</v>
      </c>
      <c r="AI38" s="30">
        <f>AF38+AG38+AH38</f>
        <v>402473.1</v>
      </c>
      <c r="AJ38" s="30">
        <f>SUM(AJ39:AJ43)</f>
        <v>0</v>
      </c>
      <c r="AK38" s="30">
        <f>SUM(AK39:AK43)</f>
        <v>0</v>
      </c>
      <c r="AL38" s="30">
        <f>AI38+AJ38+AK38</f>
        <v>402473.1</v>
      </c>
      <c r="AM38" s="30">
        <f>SUM(AM39:AM43)</f>
        <v>332550.99999999994</v>
      </c>
      <c r="AN38" s="30">
        <f>SUM(AN39:AN43)</f>
        <v>343776.39999999997</v>
      </c>
    </row>
    <row r="39" spans="1:40" ht="15">
      <c r="A39" s="1" t="s">
        <v>13</v>
      </c>
      <c r="B39" s="13" t="s">
        <v>90</v>
      </c>
      <c r="C39" s="12">
        <v>62156.3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23"/>
      <c r="AH39" s="12"/>
      <c r="AI39" s="12"/>
      <c r="AJ39" s="12"/>
      <c r="AK39" s="12"/>
      <c r="AL39" s="12"/>
      <c r="AM39" s="23">
        <v>58794.2</v>
      </c>
      <c r="AN39" s="12">
        <v>58794.2</v>
      </c>
    </row>
    <row r="40" spans="1:40" ht="15">
      <c r="A40" s="1" t="s">
        <v>14</v>
      </c>
      <c r="B40" s="13" t="s">
        <v>69</v>
      </c>
      <c r="C40" s="23">
        <v>291113.7</v>
      </c>
      <c r="D40" s="14"/>
      <c r="E40" s="12"/>
      <c r="F40" s="14"/>
      <c r="G40" s="14"/>
      <c r="H40" s="12"/>
      <c r="I40" s="14"/>
      <c r="J40" s="14"/>
      <c r="K40" s="12"/>
      <c r="L40" s="14"/>
      <c r="M40" s="14"/>
      <c r="N40" s="12"/>
      <c r="O40" s="12"/>
      <c r="P40" s="12"/>
      <c r="Q40" s="12"/>
      <c r="R40" s="14"/>
      <c r="S40" s="14"/>
      <c r="T40" s="12"/>
      <c r="U40" s="14"/>
      <c r="V40" s="14"/>
      <c r="W40" s="12"/>
      <c r="X40" s="14"/>
      <c r="Y40" s="14"/>
      <c r="Z40" s="12"/>
      <c r="AA40" s="14"/>
      <c r="AB40" s="14"/>
      <c r="AC40" s="12"/>
      <c r="AD40" s="14"/>
      <c r="AE40" s="14"/>
      <c r="AF40" s="12"/>
      <c r="AG40" s="23"/>
      <c r="AH40" s="14"/>
      <c r="AI40" s="12"/>
      <c r="AJ40" s="14"/>
      <c r="AK40" s="14"/>
      <c r="AL40" s="12"/>
      <c r="AM40" s="23">
        <v>232468.4</v>
      </c>
      <c r="AN40" s="14">
        <v>243693.8</v>
      </c>
    </row>
    <row r="41" spans="1:40" ht="15">
      <c r="A41" s="1" t="s">
        <v>48</v>
      </c>
      <c r="B41" s="13" t="s">
        <v>70</v>
      </c>
      <c r="C41" s="14">
        <v>30472</v>
      </c>
      <c r="D41" s="14"/>
      <c r="E41" s="12"/>
      <c r="F41" s="14"/>
      <c r="G41" s="14"/>
      <c r="H41" s="12"/>
      <c r="I41" s="14"/>
      <c r="J41" s="14"/>
      <c r="K41" s="12"/>
      <c r="L41" s="14"/>
      <c r="M41" s="14"/>
      <c r="N41" s="12"/>
      <c r="O41" s="14"/>
      <c r="P41" s="14"/>
      <c r="Q41" s="12"/>
      <c r="R41" s="14"/>
      <c r="S41" s="14"/>
      <c r="T41" s="12"/>
      <c r="U41" s="14"/>
      <c r="V41" s="14"/>
      <c r="W41" s="12"/>
      <c r="X41" s="14"/>
      <c r="Y41" s="14"/>
      <c r="Z41" s="12"/>
      <c r="AA41" s="14"/>
      <c r="AB41" s="14"/>
      <c r="AC41" s="12"/>
      <c r="AD41" s="14"/>
      <c r="AE41" s="14"/>
      <c r="AF41" s="12"/>
      <c r="AG41" s="23"/>
      <c r="AH41" s="14"/>
      <c r="AI41" s="12"/>
      <c r="AJ41" s="14"/>
      <c r="AK41" s="14"/>
      <c r="AL41" s="12"/>
      <c r="AM41" s="14">
        <v>24733.1</v>
      </c>
      <c r="AN41" s="14">
        <v>24733.1</v>
      </c>
    </row>
    <row r="42" spans="1:40" ht="15">
      <c r="A42" s="1" t="s">
        <v>113</v>
      </c>
      <c r="B42" s="13" t="s">
        <v>71</v>
      </c>
      <c r="C42" s="12">
        <v>577.8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3"/>
      <c r="AH42" s="12"/>
      <c r="AI42" s="12"/>
      <c r="AJ42" s="12"/>
      <c r="AK42" s="12"/>
      <c r="AL42" s="12"/>
      <c r="AM42" s="12">
        <v>577.8</v>
      </c>
      <c r="AN42" s="12">
        <v>577.8</v>
      </c>
    </row>
    <row r="43" spans="1:40" ht="15">
      <c r="A43" s="1" t="s">
        <v>15</v>
      </c>
      <c r="B43" s="13" t="s">
        <v>72</v>
      </c>
      <c r="C43" s="12">
        <v>18153.3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3"/>
      <c r="AH43" s="12"/>
      <c r="AI43" s="12"/>
      <c r="AJ43" s="12"/>
      <c r="AK43" s="12"/>
      <c r="AL43" s="12"/>
      <c r="AM43" s="12">
        <v>15977.5</v>
      </c>
      <c r="AN43" s="12">
        <v>15977.5</v>
      </c>
    </row>
    <row r="44" spans="1:40" ht="15">
      <c r="A44" s="2"/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3"/>
      <c r="AH44" s="12"/>
      <c r="AI44" s="12"/>
      <c r="AJ44" s="12"/>
      <c r="AK44" s="12"/>
      <c r="AL44" s="12"/>
      <c r="AM44" s="12"/>
      <c r="AN44" s="12"/>
    </row>
    <row r="45" spans="1:40" ht="15">
      <c r="A45" s="28" t="s">
        <v>35</v>
      </c>
      <c r="B45" s="29" t="s">
        <v>73</v>
      </c>
      <c r="C45" s="30">
        <f>C46</f>
        <v>14567</v>
      </c>
      <c r="D45" s="30">
        <f>D46</f>
        <v>0</v>
      </c>
      <c r="E45" s="30">
        <f>C45+D45</f>
        <v>14567</v>
      </c>
      <c r="F45" s="30">
        <f>F46</f>
        <v>0</v>
      </c>
      <c r="G45" s="30">
        <f>G46</f>
        <v>0</v>
      </c>
      <c r="H45" s="30">
        <f>E45+F45+G45</f>
        <v>14567</v>
      </c>
      <c r="I45" s="30">
        <f>I46</f>
        <v>0</v>
      </c>
      <c r="J45" s="30">
        <f>J46</f>
        <v>0</v>
      </c>
      <c r="K45" s="30">
        <f>H45+I45+J45</f>
        <v>14567</v>
      </c>
      <c r="L45" s="30">
        <f>L46</f>
        <v>0</v>
      </c>
      <c r="M45" s="30">
        <f>M46</f>
        <v>0</v>
      </c>
      <c r="N45" s="30">
        <f>K45+L45+M45</f>
        <v>14567</v>
      </c>
      <c r="O45" s="30">
        <f>O46</f>
        <v>0</v>
      </c>
      <c r="P45" s="30">
        <f>P46</f>
        <v>0</v>
      </c>
      <c r="Q45" s="30">
        <f>N45+O45+P45</f>
        <v>14567</v>
      </c>
      <c r="R45" s="30">
        <f>R46</f>
        <v>0</v>
      </c>
      <c r="S45" s="30">
        <f>S46</f>
        <v>0</v>
      </c>
      <c r="T45" s="30">
        <f>Q45+R45+S45</f>
        <v>14567</v>
      </c>
      <c r="U45" s="30">
        <f>U46</f>
        <v>0</v>
      </c>
      <c r="V45" s="30">
        <f>V46</f>
        <v>0</v>
      </c>
      <c r="W45" s="30">
        <f>T45+U45+V45</f>
        <v>14567</v>
      </c>
      <c r="X45" s="30">
        <f>X46</f>
        <v>0</v>
      </c>
      <c r="Y45" s="30">
        <f>Y46</f>
        <v>0</v>
      </c>
      <c r="Z45" s="30">
        <f>W45+X45+Y45</f>
        <v>14567</v>
      </c>
      <c r="AA45" s="30">
        <f>AA46</f>
        <v>0</v>
      </c>
      <c r="AB45" s="30">
        <f>AB46</f>
        <v>0</v>
      </c>
      <c r="AC45" s="30">
        <f>Z45+AA45+AB45</f>
        <v>14567</v>
      </c>
      <c r="AD45" s="30">
        <f>AD46</f>
        <v>0</v>
      </c>
      <c r="AE45" s="30">
        <f>AE46</f>
        <v>0</v>
      </c>
      <c r="AF45" s="30">
        <f>AC45+AD45+AE45</f>
        <v>14567</v>
      </c>
      <c r="AG45" s="30">
        <f>AG46</f>
        <v>0</v>
      </c>
      <c r="AH45" s="30">
        <f>AH46</f>
        <v>0</v>
      </c>
      <c r="AI45" s="30">
        <f>AF45+AG45+AH45</f>
        <v>14567</v>
      </c>
      <c r="AJ45" s="30">
        <f>AJ46</f>
        <v>0</v>
      </c>
      <c r="AK45" s="30">
        <f>AK46</f>
        <v>0</v>
      </c>
      <c r="AL45" s="30">
        <f>AI45+AJ45+AK45</f>
        <v>14567</v>
      </c>
      <c r="AM45" s="30">
        <f>AM46</f>
        <v>6350</v>
      </c>
      <c r="AN45" s="30">
        <f>AN46</f>
        <v>6350</v>
      </c>
    </row>
    <row r="46" spans="1:40" ht="15">
      <c r="A46" s="1" t="s">
        <v>16</v>
      </c>
      <c r="B46" s="13" t="s">
        <v>74</v>
      </c>
      <c r="C46" s="12">
        <v>14567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23"/>
      <c r="AH46" s="12"/>
      <c r="AI46" s="12"/>
      <c r="AJ46" s="25"/>
      <c r="AK46" s="12"/>
      <c r="AL46" s="12"/>
      <c r="AM46" s="12">
        <v>6350</v>
      </c>
      <c r="AN46" s="12">
        <v>6350</v>
      </c>
    </row>
    <row r="47" spans="1:40" ht="15" hidden="1">
      <c r="A47" s="1"/>
      <c r="B47" s="13"/>
      <c r="C47" s="12"/>
      <c r="D47" s="12"/>
      <c r="E47" s="12">
        <f>C47+D47</f>
        <v>0</v>
      </c>
      <c r="F47" s="12"/>
      <c r="G47" s="12"/>
      <c r="H47" s="12">
        <f>E47+F47+G47</f>
        <v>0</v>
      </c>
      <c r="I47" s="12"/>
      <c r="J47" s="12"/>
      <c r="K47" s="12">
        <f>H47+I47+J47</f>
        <v>0</v>
      </c>
      <c r="L47" s="12"/>
      <c r="M47" s="12"/>
      <c r="N47" s="12">
        <f>K47+L47+M47</f>
        <v>0</v>
      </c>
      <c r="O47" s="12"/>
      <c r="P47" s="12"/>
      <c r="Q47" s="12">
        <f>N47+O47+P47</f>
        <v>0</v>
      </c>
      <c r="R47" s="12"/>
      <c r="S47" s="12"/>
      <c r="T47" s="12">
        <f>Q47+R47+S47</f>
        <v>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>
        <f>AC47+AD47+AE47</f>
        <v>0</v>
      </c>
      <c r="AG47" s="23"/>
      <c r="AH47" s="12"/>
      <c r="AI47" s="12">
        <f>AF47+AG47+AH47</f>
        <v>0</v>
      </c>
      <c r="AJ47" s="12"/>
      <c r="AK47" s="12"/>
      <c r="AL47" s="12"/>
      <c r="AM47" s="12"/>
      <c r="AN47" s="12"/>
    </row>
    <row r="48" spans="1:40" ht="15" hidden="1">
      <c r="A48" s="1" t="s">
        <v>30</v>
      </c>
      <c r="B48" s="13" t="s">
        <v>41</v>
      </c>
      <c r="C48" s="12">
        <f>SUM(C49:C49)</f>
        <v>0</v>
      </c>
      <c r="D48" s="12">
        <f>SUM(D49:D49)</f>
        <v>0</v>
      </c>
      <c r="E48" s="12">
        <f>C48+D48</f>
        <v>0</v>
      </c>
      <c r="F48" s="12">
        <f>SUM(F49:F49)</f>
        <v>0</v>
      </c>
      <c r="G48" s="12">
        <f>SUM(G49:G49)</f>
        <v>0</v>
      </c>
      <c r="H48" s="12">
        <f>E48+F48+G48</f>
        <v>0</v>
      </c>
      <c r="I48" s="12">
        <f>SUM(I49:I49)</f>
        <v>0</v>
      </c>
      <c r="J48" s="12">
        <f>SUM(J49:J49)</f>
        <v>0</v>
      </c>
      <c r="K48" s="12">
        <f>H48+I48+J48</f>
        <v>0</v>
      </c>
      <c r="L48" s="12">
        <f>SUM(L49:L49)</f>
        <v>0</v>
      </c>
      <c r="M48" s="12">
        <f>SUM(M49:M49)</f>
        <v>0</v>
      </c>
      <c r="N48" s="12">
        <f>K48+L48+M48</f>
        <v>0</v>
      </c>
      <c r="O48" s="12">
        <f>SUM(O49:O49)</f>
        <v>0</v>
      </c>
      <c r="P48" s="12">
        <f>SUM(P49:P49)</f>
        <v>0</v>
      </c>
      <c r="Q48" s="12">
        <f>N48+O48+P48</f>
        <v>0</v>
      </c>
      <c r="R48" s="12">
        <f>SUM(R49:R49)</f>
        <v>0</v>
      </c>
      <c r="S48" s="12">
        <f>SUM(S49:S49)</f>
        <v>0</v>
      </c>
      <c r="T48" s="12">
        <f>Q48+R48+S48</f>
        <v>0</v>
      </c>
      <c r="U48" s="12"/>
      <c r="V48" s="12"/>
      <c r="W48" s="12">
        <f>T48+U48+V48</f>
        <v>0</v>
      </c>
      <c r="X48" s="12">
        <f>SUM(X49:X49)</f>
        <v>0</v>
      </c>
      <c r="Y48" s="12">
        <f>SUM(Y49:Y49)</f>
        <v>0</v>
      </c>
      <c r="Z48" s="12">
        <f>W48+X48+Y48</f>
        <v>0</v>
      </c>
      <c r="AA48" s="12">
        <f>SUM(AA49:AA49)</f>
        <v>0</v>
      </c>
      <c r="AB48" s="12">
        <f>SUM(AB49:AB49)</f>
        <v>0</v>
      </c>
      <c r="AC48" s="12">
        <f>Z48+AA48+AB48</f>
        <v>0</v>
      </c>
      <c r="AD48" s="12">
        <f>SUM(AD49:AD49)</f>
        <v>0</v>
      </c>
      <c r="AE48" s="12">
        <f>SUM(AE49:AE49)</f>
        <v>0</v>
      </c>
      <c r="AF48" s="12">
        <f>AC48+AD48+AE48</f>
        <v>0</v>
      </c>
      <c r="AG48" s="23">
        <f>SUM(AG49:AG49)</f>
        <v>0</v>
      </c>
      <c r="AH48" s="12">
        <f>SUM(AH49:AH49)</f>
        <v>0</v>
      </c>
      <c r="AI48" s="12">
        <f>AF48+AG48+AH48</f>
        <v>0</v>
      </c>
      <c r="AJ48" s="12">
        <f>SUM(AJ49:AJ49)</f>
        <v>0</v>
      </c>
      <c r="AK48" s="12">
        <f>SUM(AK49:AK49)</f>
        <v>0</v>
      </c>
      <c r="AL48" s="12">
        <f>AI48+AJ48+AK48</f>
        <v>0</v>
      </c>
      <c r="AM48" s="12">
        <f>SUM(AM49:AM49)</f>
        <v>0</v>
      </c>
      <c r="AN48" s="12">
        <f>SUM(AN49:AN49)</f>
        <v>0</v>
      </c>
    </row>
    <row r="49" spans="1:40" ht="15" hidden="1">
      <c r="A49" s="1" t="s">
        <v>18</v>
      </c>
      <c r="B49" s="13" t="s">
        <v>41</v>
      </c>
      <c r="C49" s="12"/>
      <c r="D49" s="12"/>
      <c r="E49" s="12">
        <f>C49+D49</f>
        <v>0</v>
      </c>
      <c r="F49" s="12"/>
      <c r="G49" s="12"/>
      <c r="H49" s="12">
        <f>E49+F49+G49</f>
        <v>0</v>
      </c>
      <c r="I49" s="12"/>
      <c r="J49" s="12"/>
      <c r="K49" s="12">
        <f>H49+I49+J49</f>
        <v>0</v>
      </c>
      <c r="L49" s="12"/>
      <c r="M49" s="12"/>
      <c r="N49" s="12">
        <f>K49+L49+M49</f>
        <v>0</v>
      </c>
      <c r="O49" s="12"/>
      <c r="P49" s="12"/>
      <c r="Q49" s="12">
        <f>N49+O49+P49</f>
        <v>0</v>
      </c>
      <c r="R49" s="12"/>
      <c r="S49" s="12"/>
      <c r="T49" s="12">
        <f>Q49+R49+S49</f>
        <v>0</v>
      </c>
      <c r="U49" s="12"/>
      <c r="V49" s="12"/>
      <c r="W49" s="12">
        <f>T49+U49+V49</f>
        <v>0</v>
      </c>
      <c r="X49" s="12"/>
      <c r="Y49" s="12"/>
      <c r="Z49" s="12">
        <f>W49+X49+Y49</f>
        <v>0</v>
      </c>
      <c r="AA49" s="12"/>
      <c r="AB49" s="12"/>
      <c r="AC49" s="12">
        <f>Z49+AA49+AB49</f>
        <v>0</v>
      </c>
      <c r="AD49" s="12"/>
      <c r="AE49" s="12"/>
      <c r="AF49" s="12">
        <f>AC49+AD49+AE49</f>
        <v>0</v>
      </c>
      <c r="AG49" s="23"/>
      <c r="AH49" s="12"/>
      <c r="AI49" s="12">
        <f>AF49+AG49+AH49</f>
        <v>0</v>
      </c>
      <c r="AJ49" s="12"/>
      <c r="AK49" s="12"/>
      <c r="AL49" s="12">
        <f>AI49+AJ49+AK49</f>
        <v>0</v>
      </c>
      <c r="AM49" s="12"/>
      <c r="AN49" s="12"/>
    </row>
    <row r="50" spans="1:40" ht="15">
      <c r="A50" s="2"/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23"/>
      <c r="AH50" s="12"/>
      <c r="AI50" s="12"/>
      <c r="AJ50" s="12"/>
      <c r="AK50" s="12"/>
      <c r="AL50" s="12"/>
      <c r="AM50" s="12"/>
      <c r="AN50" s="12"/>
    </row>
    <row r="51" spans="1:40" ht="15">
      <c r="A51" s="28" t="s">
        <v>19</v>
      </c>
      <c r="B51" s="29" t="s">
        <v>75</v>
      </c>
      <c r="C51" s="31">
        <f>SUM(C52:C55)</f>
        <v>28776.9</v>
      </c>
      <c r="D51" s="31">
        <f>SUM(D52:D54)</f>
        <v>0</v>
      </c>
      <c r="E51" s="30">
        <f>C51+D51</f>
        <v>28776.9</v>
      </c>
      <c r="F51" s="31">
        <f>SUM(F52:F55)</f>
        <v>0</v>
      </c>
      <c r="G51" s="31">
        <f>SUM(G52:G54)</f>
        <v>0</v>
      </c>
      <c r="H51" s="30">
        <f>E51+F51+G51</f>
        <v>28776.9</v>
      </c>
      <c r="I51" s="31">
        <f>SUM(I52:I55)</f>
        <v>0</v>
      </c>
      <c r="J51" s="31">
        <f>SUM(J52:J54)</f>
        <v>0</v>
      </c>
      <c r="K51" s="30">
        <f>H51+I51+J51</f>
        <v>28776.9</v>
      </c>
      <c r="L51" s="31">
        <f>SUM(L52:L54)</f>
        <v>0</v>
      </c>
      <c r="M51" s="31">
        <f>SUM(M52:M54)</f>
        <v>0</v>
      </c>
      <c r="N51" s="30">
        <f>K51+L51+M51</f>
        <v>28776.9</v>
      </c>
      <c r="O51" s="31">
        <f>SUM(O52:O54)</f>
        <v>0</v>
      </c>
      <c r="P51" s="31">
        <f>SUM(P52:P54)</f>
        <v>0</v>
      </c>
      <c r="Q51" s="30">
        <f>N51+O51+P51</f>
        <v>28776.9</v>
      </c>
      <c r="R51" s="31">
        <f>SUM(R52:R54)</f>
        <v>0</v>
      </c>
      <c r="S51" s="31">
        <f>SUM(S52:S54)</f>
        <v>0</v>
      </c>
      <c r="T51" s="30">
        <f>Q51+R51+S51</f>
        <v>28776.9</v>
      </c>
      <c r="U51" s="31">
        <f>SUM(U52:U55)</f>
        <v>0</v>
      </c>
      <c r="V51" s="31">
        <f>SUM(V52:V54)</f>
        <v>0</v>
      </c>
      <c r="W51" s="30">
        <f>T51+U51+V51</f>
        <v>28776.9</v>
      </c>
      <c r="X51" s="31">
        <f>SUM(X52:X54)</f>
        <v>0</v>
      </c>
      <c r="Y51" s="31">
        <f>SUM(Y52:Y54)</f>
        <v>0</v>
      </c>
      <c r="Z51" s="30">
        <f>W51+X51+Y51</f>
        <v>28776.9</v>
      </c>
      <c r="AA51" s="31">
        <f>SUM(AA52:AA54)</f>
        <v>0</v>
      </c>
      <c r="AB51" s="31">
        <f>SUM(AB52:AB54)</f>
        <v>0</v>
      </c>
      <c r="AC51" s="30">
        <f>Z51+AA51+AB51</f>
        <v>28776.9</v>
      </c>
      <c r="AD51" s="31">
        <f>SUM(AD52:AD55)</f>
        <v>0</v>
      </c>
      <c r="AE51" s="31">
        <f>SUM(AE52:AE54)</f>
        <v>0</v>
      </c>
      <c r="AF51" s="30">
        <f>AC51+AD51+AE51</f>
        <v>28776.9</v>
      </c>
      <c r="AG51" s="31">
        <f>SUM(AG52:AG54)</f>
        <v>0</v>
      </c>
      <c r="AH51" s="31">
        <f>SUM(AH52:AH54)</f>
        <v>0</v>
      </c>
      <c r="AI51" s="30">
        <f>AF51+AG51+AH51</f>
        <v>28776.9</v>
      </c>
      <c r="AJ51" s="31">
        <f>SUM(AJ52:AJ54)</f>
        <v>0</v>
      </c>
      <c r="AK51" s="31">
        <f>SUM(AK52:AK54)</f>
        <v>0</v>
      </c>
      <c r="AL51" s="30">
        <f>AI51+AJ51+AK51</f>
        <v>28776.9</v>
      </c>
      <c r="AM51" s="31">
        <f>SUM(AM52:AM55)</f>
        <v>26798.300000000003</v>
      </c>
      <c r="AN51" s="31">
        <f>SUM(AN52:AN55)</f>
        <v>26812.9</v>
      </c>
    </row>
    <row r="52" spans="1:40" ht="15">
      <c r="A52" s="1" t="s">
        <v>20</v>
      </c>
      <c r="B52" s="13" t="s">
        <v>76</v>
      </c>
      <c r="C52" s="12">
        <v>1198.1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23"/>
      <c r="AH52" s="12"/>
      <c r="AI52" s="12"/>
      <c r="AJ52" s="12"/>
      <c r="AK52" s="12"/>
      <c r="AL52" s="12"/>
      <c r="AM52" s="12">
        <v>1198.1</v>
      </c>
      <c r="AN52" s="12">
        <v>1198.1</v>
      </c>
    </row>
    <row r="53" spans="1:40" ht="15">
      <c r="A53" s="1" t="s">
        <v>21</v>
      </c>
      <c r="B53" s="13" t="s">
        <v>77</v>
      </c>
      <c r="C53" s="12">
        <v>13941.9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23"/>
      <c r="AH53" s="12"/>
      <c r="AI53" s="12"/>
      <c r="AJ53" s="12"/>
      <c r="AK53" s="12"/>
      <c r="AL53" s="12"/>
      <c r="AM53" s="12">
        <v>12676</v>
      </c>
      <c r="AN53" s="12">
        <v>12690.6</v>
      </c>
    </row>
    <row r="54" spans="1:40" ht="15">
      <c r="A54" s="1" t="s">
        <v>25</v>
      </c>
      <c r="B54" s="13" t="s">
        <v>78</v>
      </c>
      <c r="C54" s="12">
        <v>12924.2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23"/>
      <c r="AH54" s="12"/>
      <c r="AI54" s="12"/>
      <c r="AJ54" s="12"/>
      <c r="AK54" s="12"/>
      <c r="AL54" s="12"/>
      <c r="AM54" s="12">
        <v>12924.2</v>
      </c>
      <c r="AN54" s="12">
        <v>12924.2</v>
      </c>
    </row>
    <row r="55" spans="1:40" ht="15">
      <c r="A55" s="1" t="s">
        <v>97</v>
      </c>
      <c r="B55" s="13" t="s">
        <v>96</v>
      </c>
      <c r="C55" s="12">
        <v>712.7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23"/>
      <c r="AH55" s="12"/>
      <c r="AI55" s="12"/>
      <c r="AJ55" s="12"/>
      <c r="AK55" s="12"/>
      <c r="AL55" s="12"/>
      <c r="AM55" s="12"/>
      <c r="AN55" s="12"/>
    </row>
    <row r="56" spans="1:40" ht="15">
      <c r="A56" s="1"/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23"/>
      <c r="AH56" s="12"/>
      <c r="AI56" s="12"/>
      <c r="AJ56" s="12"/>
      <c r="AK56" s="12"/>
      <c r="AL56" s="12"/>
      <c r="AM56" s="12"/>
      <c r="AN56" s="12"/>
    </row>
    <row r="57" spans="1:40" ht="15">
      <c r="A57" s="28" t="s">
        <v>26</v>
      </c>
      <c r="B57" s="29" t="s">
        <v>79</v>
      </c>
      <c r="C57" s="30">
        <f>C58+C59</f>
        <v>49743.2</v>
      </c>
      <c r="D57" s="30">
        <f>D58+D59</f>
        <v>0</v>
      </c>
      <c r="E57" s="30">
        <f>C57+D57</f>
        <v>49743.2</v>
      </c>
      <c r="F57" s="30">
        <f>F58+F59</f>
        <v>0</v>
      </c>
      <c r="G57" s="30">
        <f>G58+G59</f>
        <v>0</v>
      </c>
      <c r="H57" s="30">
        <f>E57+F57+G57</f>
        <v>49743.2</v>
      </c>
      <c r="I57" s="30">
        <f>I58+I59</f>
        <v>0</v>
      </c>
      <c r="J57" s="30">
        <f>J58+J59</f>
        <v>0</v>
      </c>
      <c r="K57" s="30">
        <f>H57+I57+J57</f>
        <v>49743.2</v>
      </c>
      <c r="L57" s="30">
        <f>L58</f>
        <v>0</v>
      </c>
      <c r="M57" s="30">
        <f>M58</f>
        <v>0</v>
      </c>
      <c r="N57" s="30">
        <f>K57+L57+M57</f>
        <v>49743.2</v>
      </c>
      <c r="O57" s="30">
        <f>O58</f>
        <v>0</v>
      </c>
      <c r="P57" s="30">
        <f>P58</f>
        <v>0</v>
      </c>
      <c r="Q57" s="30">
        <f>N57+O57+P57</f>
        <v>49743.2</v>
      </c>
      <c r="R57" s="30">
        <f>R58</f>
        <v>0</v>
      </c>
      <c r="S57" s="30">
        <f>S58+S59</f>
        <v>0</v>
      </c>
      <c r="T57" s="30">
        <f>Q57+R57+S57</f>
        <v>49743.2</v>
      </c>
      <c r="U57" s="30">
        <f>U58+U59</f>
        <v>0</v>
      </c>
      <c r="V57" s="30">
        <f>V58+V59</f>
        <v>0</v>
      </c>
      <c r="W57" s="30">
        <f>T57+U57+V57</f>
        <v>49743.2</v>
      </c>
      <c r="X57" s="30">
        <f>X58</f>
        <v>0</v>
      </c>
      <c r="Y57" s="30">
        <f>Y58</f>
        <v>0</v>
      </c>
      <c r="Z57" s="30">
        <f>W57+X57+Y57</f>
        <v>49743.2</v>
      </c>
      <c r="AA57" s="30">
        <f>AA58</f>
        <v>0</v>
      </c>
      <c r="AB57" s="30">
        <f>AB58</f>
        <v>0</v>
      </c>
      <c r="AC57" s="30">
        <f>Z57+AA57+AB57</f>
        <v>49743.2</v>
      </c>
      <c r="AD57" s="30">
        <f>AD58+AD59</f>
        <v>0</v>
      </c>
      <c r="AE57" s="30">
        <f>AE58+AE59</f>
        <v>0</v>
      </c>
      <c r="AF57" s="30">
        <f>AC57+AD57+AE57</f>
        <v>49743.2</v>
      </c>
      <c r="AG57" s="30">
        <f>AG58+AG59</f>
        <v>0</v>
      </c>
      <c r="AH57" s="30">
        <f>AH58+AH59</f>
        <v>0</v>
      </c>
      <c r="AI57" s="30">
        <f>AF57+AG57+AH57</f>
        <v>49743.2</v>
      </c>
      <c r="AJ57" s="30">
        <f>AJ58+AJ59</f>
        <v>0</v>
      </c>
      <c r="AK57" s="30">
        <f>AK58+AK59</f>
        <v>0</v>
      </c>
      <c r="AL57" s="30">
        <f>AI57+AJ57+AK57</f>
        <v>49743.2</v>
      </c>
      <c r="AM57" s="30">
        <f>AM58+AM59</f>
        <v>650</v>
      </c>
      <c r="AN57" s="30">
        <f>AN58+AN59</f>
        <v>650</v>
      </c>
    </row>
    <row r="58" spans="1:40" ht="15">
      <c r="A58" s="1" t="s">
        <v>28</v>
      </c>
      <c r="B58" s="13" t="s">
        <v>80</v>
      </c>
      <c r="C58" s="23">
        <v>700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3"/>
      <c r="AH58" s="12"/>
      <c r="AI58" s="12"/>
      <c r="AJ58" s="12"/>
      <c r="AK58" s="12"/>
      <c r="AL58" s="12"/>
      <c r="AM58" s="12">
        <v>650</v>
      </c>
      <c r="AN58" s="12">
        <v>650</v>
      </c>
    </row>
    <row r="59" spans="1:40" ht="15">
      <c r="A59" s="1" t="s">
        <v>31</v>
      </c>
      <c r="B59" s="13" t="s">
        <v>81</v>
      </c>
      <c r="C59" s="12">
        <v>49043.2</v>
      </c>
      <c r="D59" s="12"/>
      <c r="E59" s="12">
        <f>C59+D59</f>
        <v>49043.2</v>
      </c>
      <c r="F59" s="12"/>
      <c r="G59" s="12"/>
      <c r="H59" s="12">
        <f>E59+F59+G59</f>
        <v>49043.2</v>
      </c>
      <c r="I59" s="12"/>
      <c r="J59" s="12"/>
      <c r="K59" s="12">
        <f>H59+I59+J59</f>
        <v>49043.2</v>
      </c>
      <c r="L59" s="12"/>
      <c r="M59" s="12"/>
      <c r="N59" s="12">
        <f>K59+L59+M59</f>
        <v>49043.2</v>
      </c>
      <c r="O59" s="12"/>
      <c r="P59" s="12"/>
      <c r="Q59" s="12">
        <f>N59+O59+P59</f>
        <v>49043.2</v>
      </c>
      <c r="R59" s="12"/>
      <c r="S59" s="12"/>
      <c r="T59" s="12">
        <f>Q59+R59+S59</f>
        <v>49043.2</v>
      </c>
      <c r="U59" s="12"/>
      <c r="V59" s="12"/>
      <c r="W59" s="12">
        <f>T59+U59+V59</f>
        <v>49043.2</v>
      </c>
      <c r="X59" s="12"/>
      <c r="Y59" s="12"/>
      <c r="Z59" s="12">
        <f>W59+X59+Y59</f>
        <v>49043.2</v>
      </c>
      <c r="AA59" s="12"/>
      <c r="AB59" s="12"/>
      <c r="AC59" s="12">
        <f>Z59+AA59+AB59</f>
        <v>49043.2</v>
      </c>
      <c r="AD59" s="12"/>
      <c r="AE59" s="12"/>
      <c r="AF59" s="12">
        <f>AC59+AD59+AE59</f>
        <v>49043.2</v>
      </c>
      <c r="AG59" s="23"/>
      <c r="AH59" s="12"/>
      <c r="AI59" s="12">
        <f>AF59+AG59+AH59</f>
        <v>49043.2</v>
      </c>
      <c r="AJ59" s="12"/>
      <c r="AK59" s="12"/>
      <c r="AL59" s="12">
        <f>AI59+AJ59+AK59</f>
        <v>49043.2</v>
      </c>
      <c r="AM59" s="12"/>
      <c r="AN59" s="12"/>
    </row>
    <row r="60" spans="1:40" ht="15">
      <c r="A60" s="1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23"/>
      <c r="AH60" s="12"/>
      <c r="AI60" s="12"/>
      <c r="AJ60" s="12"/>
      <c r="AK60" s="12"/>
      <c r="AL60" s="12"/>
      <c r="AM60" s="12"/>
      <c r="AN60" s="12"/>
    </row>
    <row r="61" spans="1:40" ht="15">
      <c r="A61" s="28" t="s">
        <v>27</v>
      </c>
      <c r="B61" s="29" t="s">
        <v>82</v>
      </c>
      <c r="C61" s="30">
        <f>C62</f>
        <v>1813.4</v>
      </c>
      <c r="D61" s="30">
        <f>D62</f>
        <v>0</v>
      </c>
      <c r="E61" s="30">
        <f>C61+D61</f>
        <v>1813.4</v>
      </c>
      <c r="F61" s="30">
        <f>F62</f>
        <v>0</v>
      </c>
      <c r="G61" s="30">
        <f>G62</f>
        <v>0</v>
      </c>
      <c r="H61" s="30">
        <f>E61+F61+G61</f>
        <v>1813.4</v>
      </c>
      <c r="I61" s="30">
        <f>I62</f>
        <v>0</v>
      </c>
      <c r="J61" s="30">
        <f>J62</f>
        <v>0</v>
      </c>
      <c r="K61" s="30">
        <f>H61+I61+J61</f>
        <v>1813.4</v>
      </c>
      <c r="L61" s="30">
        <f>L62</f>
        <v>0</v>
      </c>
      <c r="M61" s="30">
        <f>M62</f>
        <v>0</v>
      </c>
      <c r="N61" s="30">
        <f>K61+L61+M61</f>
        <v>1813.4</v>
      </c>
      <c r="O61" s="30">
        <f>O62</f>
        <v>0</v>
      </c>
      <c r="P61" s="30">
        <f>P62</f>
        <v>0</v>
      </c>
      <c r="Q61" s="30">
        <f>N61+O61+P61</f>
        <v>1813.4</v>
      </c>
      <c r="R61" s="30">
        <f>R62</f>
        <v>0</v>
      </c>
      <c r="S61" s="30">
        <f>S62</f>
        <v>0</v>
      </c>
      <c r="T61" s="30">
        <f>Q61+R61+S61</f>
        <v>1813.4</v>
      </c>
      <c r="U61" s="30">
        <f>U62</f>
        <v>0</v>
      </c>
      <c r="V61" s="30">
        <f>V62</f>
        <v>0</v>
      </c>
      <c r="W61" s="30">
        <f>T61+U61+V61</f>
        <v>1813.4</v>
      </c>
      <c r="X61" s="30">
        <f>X62</f>
        <v>0</v>
      </c>
      <c r="Y61" s="30">
        <f>Y62</f>
        <v>0</v>
      </c>
      <c r="Z61" s="30">
        <f>W61+X61+Y61</f>
        <v>1813.4</v>
      </c>
      <c r="AA61" s="30">
        <f>AA62</f>
        <v>0</v>
      </c>
      <c r="AB61" s="30">
        <f>AB62</f>
        <v>0</v>
      </c>
      <c r="AC61" s="30">
        <f>Z61+AA61+AB61</f>
        <v>1813.4</v>
      </c>
      <c r="AD61" s="30">
        <f>AD62</f>
        <v>0</v>
      </c>
      <c r="AE61" s="30">
        <f>AE62</f>
        <v>0</v>
      </c>
      <c r="AF61" s="30">
        <f>AC61+AD61+AE61</f>
        <v>1813.4</v>
      </c>
      <c r="AG61" s="30">
        <f>AG62</f>
        <v>0</v>
      </c>
      <c r="AH61" s="30">
        <f>AH62</f>
        <v>0</v>
      </c>
      <c r="AI61" s="30">
        <f>AF61+AG61+AH61</f>
        <v>1813.4</v>
      </c>
      <c r="AJ61" s="30">
        <f>AJ62</f>
        <v>0</v>
      </c>
      <c r="AK61" s="30">
        <f>AK62</f>
        <v>0</v>
      </c>
      <c r="AL61" s="30">
        <f>AI61+AJ61+AK61</f>
        <v>1813.4</v>
      </c>
      <c r="AM61" s="30">
        <f>AM62</f>
        <v>1813.4</v>
      </c>
      <c r="AN61" s="30">
        <f>AN62</f>
        <v>1813.4</v>
      </c>
    </row>
    <row r="62" spans="1:40" ht="15">
      <c r="A62" s="1" t="s">
        <v>17</v>
      </c>
      <c r="B62" s="13" t="s">
        <v>83</v>
      </c>
      <c r="C62" s="12">
        <v>1813.4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>
        <v>1813.4</v>
      </c>
      <c r="AN62" s="12">
        <v>1813.4</v>
      </c>
    </row>
    <row r="63" spans="1:40" ht="15">
      <c r="A63" s="1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23"/>
      <c r="AH63" s="12"/>
      <c r="AI63" s="12"/>
      <c r="AJ63" s="12"/>
      <c r="AK63" s="12"/>
      <c r="AL63" s="12"/>
      <c r="AM63" s="12"/>
      <c r="AN63" s="12"/>
    </row>
    <row r="64" spans="1:40" ht="33.75" customHeight="1">
      <c r="A64" s="28" t="s">
        <v>114</v>
      </c>
      <c r="B64" s="29" t="s">
        <v>84</v>
      </c>
      <c r="C64" s="30">
        <f>C65</f>
        <v>25577</v>
      </c>
      <c r="D64" s="30"/>
      <c r="E64" s="30">
        <f>C64+D64</f>
        <v>25577</v>
      </c>
      <c r="F64" s="30">
        <f>F65</f>
        <v>0</v>
      </c>
      <c r="G64" s="30">
        <f>G65</f>
        <v>0</v>
      </c>
      <c r="H64" s="30">
        <f>E64+F64+G64</f>
        <v>25577</v>
      </c>
      <c r="I64" s="30">
        <f>I65</f>
        <v>0</v>
      </c>
      <c r="J64" s="30">
        <f>J65</f>
        <v>0</v>
      </c>
      <c r="K64" s="30">
        <f>H64+I64+J64</f>
        <v>25577</v>
      </c>
      <c r="L64" s="30">
        <f>L65</f>
        <v>0</v>
      </c>
      <c r="M64" s="30">
        <f>M65</f>
        <v>0</v>
      </c>
      <c r="N64" s="30">
        <f>K64+L64+M64</f>
        <v>25577</v>
      </c>
      <c r="O64" s="30">
        <f>O65</f>
        <v>0</v>
      </c>
      <c r="P64" s="30">
        <f>P65</f>
        <v>0</v>
      </c>
      <c r="Q64" s="30">
        <f>N64+O64+P64</f>
        <v>25577</v>
      </c>
      <c r="R64" s="30">
        <f>R65</f>
        <v>0</v>
      </c>
      <c r="S64" s="30">
        <f>S65</f>
        <v>0</v>
      </c>
      <c r="T64" s="30">
        <f>Q64+R64+S64</f>
        <v>25577</v>
      </c>
      <c r="U64" s="30">
        <f>U65</f>
        <v>0</v>
      </c>
      <c r="V64" s="30">
        <f>V65</f>
        <v>0</v>
      </c>
      <c r="W64" s="30">
        <f>T64+U64+V64</f>
        <v>25577</v>
      </c>
      <c r="X64" s="30">
        <f>X65</f>
        <v>0</v>
      </c>
      <c r="Y64" s="30">
        <f>Y65</f>
        <v>0</v>
      </c>
      <c r="Z64" s="30">
        <f>W64+X64+Y64</f>
        <v>25577</v>
      </c>
      <c r="AA64" s="30">
        <f>AA65</f>
        <v>0</v>
      </c>
      <c r="AB64" s="30">
        <f>AB65</f>
        <v>0</v>
      </c>
      <c r="AC64" s="30">
        <f>Z64+AA64+AB64</f>
        <v>25577</v>
      </c>
      <c r="AD64" s="30">
        <f>AD65</f>
        <v>0</v>
      </c>
      <c r="AE64" s="30">
        <f>AE65</f>
        <v>0</v>
      </c>
      <c r="AF64" s="30">
        <f>AC64+AD64+AE64</f>
        <v>25577</v>
      </c>
      <c r="AG64" s="30"/>
      <c r="AH64" s="30">
        <f>AH65</f>
        <v>0</v>
      </c>
      <c r="AI64" s="30">
        <f>AF64+AG64+AH64</f>
        <v>25577</v>
      </c>
      <c r="AJ64" s="30"/>
      <c r="AK64" s="30"/>
      <c r="AL64" s="30"/>
      <c r="AM64" s="30">
        <f>AM65</f>
        <v>0</v>
      </c>
      <c r="AN64" s="30">
        <f>AN65</f>
        <v>0</v>
      </c>
    </row>
    <row r="65" spans="1:40" ht="15">
      <c r="A65" s="1" t="s">
        <v>45</v>
      </c>
      <c r="B65" s="13" t="s">
        <v>85</v>
      </c>
      <c r="C65" s="12">
        <v>25577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23"/>
      <c r="AH65" s="12"/>
      <c r="AI65" s="12"/>
      <c r="AJ65" s="12"/>
      <c r="AK65" s="12"/>
      <c r="AL65" s="12"/>
      <c r="AM65" s="12"/>
      <c r="AN65" s="12"/>
    </row>
    <row r="66" spans="1:40" ht="15.75" thickBot="1">
      <c r="A66" s="32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>
        <f>AF66+AG66+AH66</f>
        <v>0</v>
      </c>
      <c r="AJ66" s="34"/>
      <c r="AK66" s="34"/>
      <c r="AL66" s="34">
        <f>AI66+AJ66+AK66</f>
        <v>0</v>
      </c>
      <c r="AM66" s="34"/>
      <c r="AN66" s="34"/>
    </row>
    <row r="67" spans="1:40" ht="15.75" thickBot="1">
      <c r="A67" s="35" t="s">
        <v>22</v>
      </c>
      <c r="B67" s="36"/>
      <c r="C67" s="37">
        <f>C11+C21+C25+C32+C38+C45+C48+C51+C57+C61+C64</f>
        <v>724851</v>
      </c>
      <c r="D67" s="37">
        <f>D11+D21+D25+D32+D38+D45+D48+D51+D57+D61</f>
        <v>0</v>
      </c>
      <c r="E67" s="37">
        <f>C67+D67</f>
        <v>724851</v>
      </c>
      <c r="F67" s="37">
        <f>F11+F21+F25+F32+F38+F45+F48+F51+F57+F61+F64</f>
        <v>0</v>
      </c>
      <c r="G67" s="37">
        <f>G11+G21+G25+G32+G38+G45+G48+G51+G57+G61+G64</f>
        <v>0</v>
      </c>
      <c r="H67" s="37">
        <f>E67+F67+G67</f>
        <v>724851</v>
      </c>
      <c r="I67" s="38">
        <f>I11+I21+I25+I32+I38+I45+I48+I51+I57+I61+I64</f>
        <v>0</v>
      </c>
      <c r="J67" s="38">
        <f>J11+J21+J25+J32+J38+J45+J48+J51+J57+J61+J64</f>
        <v>0</v>
      </c>
      <c r="K67" s="37">
        <f>H67+I67+J67</f>
        <v>724851</v>
      </c>
      <c r="L67" s="38">
        <f>L11+L21+L25+L32+L38+L45+L48+L51+L57+L61+L64</f>
        <v>0</v>
      </c>
      <c r="M67" s="38">
        <f>M11+M21+M25+M32+M38+M45+M48+M51+M57+M61+M64</f>
        <v>0</v>
      </c>
      <c r="N67" s="38">
        <f>K67+L67+M67</f>
        <v>724851</v>
      </c>
      <c r="O67" s="38">
        <f>O11+O21+O25+O32+O38+O45+O48+O51+O57+O61+O64</f>
        <v>0</v>
      </c>
      <c r="P67" s="38">
        <f>P11+P21+P25+P32+P38+P45+P48+P51+P57+P61+P64</f>
        <v>0</v>
      </c>
      <c r="Q67" s="38">
        <f>N67+O67+P67</f>
        <v>724851</v>
      </c>
      <c r="R67" s="38">
        <f>R11+R21+R25+R32+R38+R45+R48+R51+R57+R61+R64</f>
        <v>0</v>
      </c>
      <c r="S67" s="38">
        <f>S11+S21+S25+S32+S38+S45+S48+S51+S57+S61+S64</f>
        <v>0</v>
      </c>
      <c r="T67" s="38">
        <f>Q67+R67+S67</f>
        <v>724851</v>
      </c>
      <c r="U67" s="38">
        <f>U11+U21+U25+U32+U38+U45+U48+U51+U57+U61+U64</f>
        <v>0</v>
      </c>
      <c r="V67" s="38">
        <f>V11+V21+V25+V32+V38+V45+V48+V51+V57+V61+V64</f>
        <v>0</v>
      </c>
      <c r="W67" s="38">
        <f>T67+U67+V67</f>
        <v>724851</v>
      </c>
      <c r="X67" s="38">
        <f>X11+X21+X25+X32+X38+X45+X48+X51+X57+X61+X64</f>
        <v>0</v>
      </c>
      <c r="Y67" s="38">
        <f>Y11+Y21+Y25+Y32+Y38+Y45+Y48+Y51+Y57+Y61+Y64</f>
        <v>0</v>
      </c>
      <c r="Z67" s="37">
        <f>W67+X67+Y67</f>
        <v>724851</v>
      </c>
      <c r="AA67" s="37">
        <f>AA11+AA21+AA25+AA32+AA38+AA45+AA48+AA51+AA57+AA61+AA64</f>
        <v>0</v>
      </c>
      <c r="AB67" s="37">
        <f>AB11+AB21+AB25+AB32+AB38+AB45+AB48+AB51+AB57+AB61+AB64</f>
        <v>0</v>
      </c>
      <c r="AC67" s="37">
        <f>Z67+AA67+AB67</f>
        <v>724851</v>
      </c>
      <c r="AD67" s="37">
        <f>AD11+AD21+AD25+AD32+AD38+AD45+AD48+AD51+AD57+AD61</f>
        <v>0</v>
      </c>
      <c r="AE67" s="37">
        <f>AE11+AE21+AE25+AE32+AE38+AE45+AE48+AE51+AE57+AE61</f>
        <v>0</v>
      </c>
      <c r="AF67" s="37">
        <f>AC67+AD67+AE67</f>
        <v>724851</v>
      </c>
      <c r="AG67" s="38">
        <f>AG11+AG21+AG25+AG32+AG38+AG45+AG48+AG51+AG57+AG61</f>
        <v>0</v>
      </c>
      <c r="AH67" s="38">
        <f>AH11+AH21+AH25+AH32+AH38+AH45+AH48+AH51+AH57+AH61+AH64</f>
        <v>0</v>
      </c>
      <c r="AI67" s="38">
        <f>AF67+AG67+AH67</f>
        <v>724851</v>
      </c>
      <c r="AJ67" s="38">
        <f>AJ11+AJ21+AJ25+AJ32+AJ38+AJ45+AJ48+AJ51+AJ57+AJ61</f>
        <v>0</v>
      </c>
      <c r="AK67" s="38">
        <f>AK11+AK21+AK25+AK32+AK38+AK45+AK48+AK51+AK57+AK61</f>
        <v>0</v>
      </c>
      <c r="AL67" s="38">
        <f>AI67+AJ67+AK67</f>
        <v>724851</v>
      </c>
      <c r="AM67" s="37">
        <f>AM11+AM21+AM25+AM32+AM38+AM45+AM48+AM51+AM57+AM61+AM64</f>
        <v>813278.6</v>
      </c>
      <c r="AN67" s="37">
        <f>AN11+AN21+AN25+AN32+AN38+AN45+AN48+AN51+AN57+AN61+AN64</f>
        <v>461131.2</v>
      </c>
    </row>
    <row r="68" spans="1:36" ht="15" hidden="1">
      <c r="A68" s="5" t="s">
        <v>33</v>
      </c>
      <c r="B68" s="8"/>
      <c r="C68">
        <v>340465.4</v>
      </c>
      <c r="H68">
        <f>340465.4+18.4+817.6</f>
        <v>341301.4</v>
      </c>
      <c r="AG68" s="11"/>
      <c r="AJ68" s="11"/>
    </row>
    <row r="69" spans="1:39" ht="15" hidden="1">
      <c r="A69" s="5" t="s">
        <v>34</v>
      </c>
      <c r="B69" s="8"/>
      <c r="C69" s="3">
        <f>C67-C68</f>
        <v>384385.6</v>
      </c>
      <c r="D69" s="3"/>
      <c r="E69" s="3"/>
      <c r="F69" s="3"/>
      <c r="G69" s="3"/>
      <c r="H69" s="3">
        <f>H67-H68</f>
        <v>383549.6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19"/>
    </row>
    <row r="70" spans="3:40" ht="15">
      <c r="C70">
        <v>724851</v>
      </c>
      <c r="AM70" s="17">
        <v>813278.6</v>
      </c>
      <c r="AN70" s="17">
        <v>461131.2</v>
      </c>
    </row>
    <row r="71" spans="3:40" ht="15">
      <c r="C71" s="3">
        <f>C70-C67</f>
        <v>0</v>
      </c>
      <c r="D71" s="3"/>
      <c r="E71" s="3"/>
      <c r="F71" s="3">
        <f aca="true" t="shared" si="1" ref="F71:AN71">F70-F67</f>
        <v>0</v>
      </c>
      <c r="G71" s="3">
        <f t="shared" si="1"/>
        <v>0</v>
      </c>
      <c r="H71" s="3">
        <f t="shared" si="1"/>
        <v>-724851</v>
      </c>
      <c r="I71" s="3">
        <f t="shared" si="1"/>
        <v>0</v>
      </c>
      <c r="J71" s="3">
        <f t="shared" si="1"/>
        <v>0</v>
      </c>
      <c r="K71" s="3">
        <f t="shared" si="1"/>
        <v>-724851</v>
      </c>
      <c r="L71" s="3">
        <f t="shared" si="1"/>
        <v>0</v>
      </c>
      <c r="M71" s="3">
        <f t="shared" si="1"/>
        <v>0</v>
      </c>
      <c r="N71" s="3">
        <f t="shared" si="1"/>
        <v>-724851</v>
      </c>
      <c r="O71" s="3">
        <f t="shared" si="1"/>
        <v>0</v>
      </c>
      <c r="P71" s="3">
        <f t="shared" si="1"/>
        <v>0</v>
      </c>
      <c r="Q71" s="3">
        <f t="shared" si="1"/>
        <v>-724851</v>
      </c>
      <c r="R71" s="3">
        <f t="shared" si="1"/>
        <v>0</v>
      </c>
      <c r="S71" s="3">
        <f t="shared" si="1"/>
        <v>0</v>
      </c>
      <c r="T71" s="3">
        <f t="shared" si="1"/>
        <v>-724851</v>
      </c>
      <c r="U71" s="3">
        <f t="shared" si="1"/>
        <v>0</v>
      </c>
      <c r="V71" s="3">
        <f t="shared" si="1"/>
        <v>0</v>
      </c>
      <c r="W71" s="3">
        <f t="shared" si="1"/>
        <v>-724851</v>
      </c>
      <c r="X71" s="3">
        <f t="shared" si="1"/>
        <v>0</v>
      </c>
      <c r="Y71" s="3">
        <f t="shared" si="1"/>
        <v>0</v>
      </c>
      <c r="Z71" s="3">
        <f t="shared" si="1"/>
        <v>-724851</v>
      </c>
      <c r="AA71" s="3">
        <f t="shared" si="1"/>
        <v>0</v>
      </c>
      <c r="AB71" s="3">
        <f t="shared" si="1"/>
        <v>0</v>
      </c>
      <c r="AC71" s="3">
        <f t="shared" si="1"/>
        <v>-724851</v>
      </c>
      <c r="AD71" s="3">
        <f t="shared" si="1"/>
        <v>0</v>
      </c>
      <c r="AE71" s="3">
        <f t="shared" si="1"/>
        <v>0</v>
      </c>
      <c r="AF71" s="3">
        <f t="shared" si="1"/>
        <v>-724851</v>
      </c>
      <c r="AG71" s="3">
        <f t="shared" si="1"/>
        <v>0</v>
      </c>
      <c r="AH71" s="3">
        <f t="shared" si="1"/>
        <v>0</v>
      </c>
      <c r="AI71" s="3">
        <f t="shared" si="1"/>
        <v>-724851</v>
      </c>
      <c r="AJ71" s="3">
        <f t="shared" si="1"/>
        <v>0</v>
      </c>
      <c r="AK71" s="3">
        <f t="shared" si="1"/>
        <v>0</v>
      </c>
      <c r="AL71" s="3">
        <f t="shared" si="1"/>
        <v>-724851</v>
      </c>
      <c r="AM71" s="3">
        <f t="shared" si="1"/>
        <v>0</v>
      </c>
      <c r="AN71" s="3">
        <f t="shared" si="1"/>
        <v>0</v>
      </c>
    </row>
    <row r="72" spans="2:3" ht="15">
      <c r="B72" t="s">
        <v>122</v>
      </c>
      <c r="C72" s="3">
        <f>C38+C45+C51+C57</f>
        <v>495560.2</v>
      </c>
    </row>
  </sheetData>
  <sheetProtection/>
  <mergeCells count="10">
    <mergeCell ref="B1:AN1"/>
    <mergeCell ref="B2:AN2"/>
    <mergeCell ref="B3:AN3"/>
    <mergeCell ref="B4:AN4"/>
    <mergeCell ref="A8:A9"/>
    <mergeCell ref="B8:B9"/>
    <mergeCell ref="C8:AN8"/>
    <mergeCell ref="A7:N7"/>
    <mergeCell ref="K5:N5"/>
    <mergeCell ref="A6:AN6"/>
  </mergeCells>
  <printOptions/>
  <pageMargins left="0.2755905511811024" right="0.15748031496062992" top="0.31496062992125984" bottom="0.2362204724409449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Татьяна Алексеевна Белоусова</cp:lastModifiedBy>
  <cp:lastPrinted>2020-11-26T04:40:06Z</cp:lastPrinted>
  <dcterms:created xsi:type="dcterms:W3CDTF">2010-11-12T08:46:24Z</dcterms:created>
  <dcterms:modified xsi:type="dcterms:W3CDTF">2022-11-13T09:54:40Z</dcterms:modified>
  <cp:category/>
  <cp:version/>
  <cp:contentType/>
  <cp:contentStatus/>
</cp:coreProperties>
</file>