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45" windowWidth="15135" windowHeight="6330" activeTab="0"/>
  </bookViews>
  <sheets>
    <sheet name="МП" sheetId="1" r:id="rId1"/>
    <sheet name="Лист1" sheetId="2" r:id="rId2"/>
  </sheets>
  <definedNames>
    <definedName name="_xlnm.Print_Titles" localSheetId="0">'МП'!$8:$10</definedName>
    <definedName name="_xlnm.Print_Area" localSheetId="0">'МП'!$C$1:$Z$29</definedName>
  </definedNames>
  <calcPr fullCalcOnLoad="1"/>
</workbook>
</file>

<file path=xl/sharedStrings.xml><?xml version="1.0" encoding="utf-8"?>
<sst xmlns="http://schemas.openxmlformats.org/spreadsheetml/2006/main" count="87" uniqueCount="74">
  <si>
    <t>Целевая статья расходов</t>
  </si>
  <si>
    <t>ИТОГО</t>
  </si>
  <si>
    <t>(тыс. руб.)</t>
  </si>
  <si>
    <t>Наименование</t>
  </si>
  <si>
    <t>Раздел, подраздел</t>
  </si>
  <si>
    <t>0412</t>
  </si>
  <si>
    <t>0707</t>
  </si>
  <si>
    <t>0709</t>
  </si>
  <si>
    <t xml:space="preserve">                             к Решению районной Думы</t>
  </si>
  <si>
    <t>0702</t>
  </si>
  <si>
    <t>0801</t>
  </si>
  <si>
    <t>0113</t>
  </si>
  <si>
    <t>01 0 00 00000</t>
  </si>
  <si>
    <t>02 0 00 00000</t>
  </si>
  <si>
    <t>04 0 00 00000</t>
  </si>
  <si>
    <t>05 0 00 00000</t>
  </si>
  <si>
    <t xml:space="preserve">06 0 00 00000 </t>
  </si>
  <si>
    <t>09 0 00 00000</t>
  </si>
  <si>
    <t>11 0 00 00000</t>
  </si>
  <si>
    <t>13 0 00 00000</t>
  </si>
  <si>
    <t>14 0 00 00000</t>
  </si>
  <si>
    <t>2019 год</t>
  </si>
  <si>
    <t>03 0 00 00000</t>
  </si>
  <si>
    <t>15 0 00 00000</t>
  </si>
  <si>
    <t>16 0 00 00000</t>
  </si>
  <si>
    <t>0405</t>
  </si>
  <si>
    <t>Сумма</t>
  </si>
  <si>
    <t>изменения</t>
  </si>
  <si>
    <t>0502</t>
  </si>
  <si>
    <t>0314</t>
  </si>
  <si>
    <t>17 0 00 00000</t>
  </si>
  <si>
    <t>район</t>
  </si>
  <si>
    <t>обл</t>
  </si>
  <si>
    <t>изменения (март)</t>
  </si>
  <si>
    <t>изменения (май)</t>
  </si>
  <si>
    <t>изменения (июль)</t>
  </si>
  <si>
    <t>0701, 0702</t>
  </si>
  <si>
    <t>18 0 00 00000</t>
  </si>
  <si>
    <t>19 0 00 00000</t>
  </si>
  <si>
    <t>изменения сент (обл)</t>
  </si>
  <si>
    <t>изменения сент (район)</t>
  </si>
  <si>
    <t>изменения (октябрь)</t>
  </si>
  <si>
    <t xml:space="preserve">                                             (в ред.от  __.__.2019 г. № ____  )</t>
  </si>
  <si>
    <t>2023 год</t>
  </si>
  <si>
    <t>21 0 00 00000</t>
  </si>
  <si>
    <t>22 0 00 00000</t>
  </si>
  <si>
    <t>0310</t>
  </si>
  <si>
    <t>20 0 00 00000</t>
  </si>
  <si>
    <t>"Профилактика правонарушений, терроризма и экстремизма в Старополтавском муниципальном районе Волгоградской области на 2021-2023 годы"</t>
  </si>
  <si>
    <t>"Повышение безопасности дорожного движения в Старополтавском муниципальном районе Волгоградской области на 2021-2023 годы"</t>
  </si>
  <si>
    <t>"Развитие сельского хозяйства и регулирование рынков сельскохозяйственной продукции, сырья и продовольствия Старополтавского муниципального района на 2017-2025 годы"</t>
  </si>
  <si>
    <t>"Формирование доступной среды жизнедеятельности для инвалидов и маломобильных групп населения  Старополтавского муниципального района на 2021-2023 годы"</t>
  </si>
  <si>
    <t>2024 год</t>
  </si>
  <si>
    <t xml:space="preserve"> 1100, 0702</t>
  </si>
  <si>
    <t xml:space="preserve"> 0702, 0409</t>
  </si>
  <si>
    <t>"Комплексное развитие сельских территорий   Старополтавского муниципального района "</t>
  </si>
  <si>
    <t xml:space="preserve">                           Приложение 4</t>
  </si>
  <si>
    <t>Распределение бюджетных ассигнований на реализацию муниципальных  программ  на 2023 год   и на плановый период 2024 и 2025 годов</t>
  </si>
  <si>
    <t>2025 год</t>
  </si>
  <si>
    <t>0502, 0801, 1102</t>
  </si>
  <si>
    <t>0701, 0702,   0703</t>
  </si>
  <si>
    <t>"Развитие и совершенствование системы гражданской обороны, защиты населения от чрезвычайных ситуаций природного и техногенного характерами и снижения рисков их возникновения на территории Старополтавского муниципального района" на 2023-2025 годы</t>
  </si>
  <si>
    <t>"Развитие физической культуры и спорта на территории Старополтавского муниципального района" на 2023-2025 годы</t>
  </si>
  <si>
    <t>"Обеспечение защиты прав потребителей в Старополтавском муниципальном районе на 2023-2025 годы"</t>
  </si>
  <si>
    <t>"Развитие духовно-нравственного воспитания подростков и молодежи, проживающих на территории Старополтавского муниципального района" на 2023-2025 годы</t>
  </si>
  <si>
    <t>"Сохранение и развитие культурной политики на территории Старополтавского муниципального района на 2023-2025 годы"</t>
  </si>
  <si>
    <t xml:space="preserve"> "Предупреждение употребления наркотических средств, психоактивных веществ и пропаганда здорового образа жизни на территории Старополтавского муниципального района"на 2023 - 2025 годы</t>
  </si>
  <si>
    <t>"Развитие и поддержка малого и среднего предпринимательства в Старополтавском муниципальном районе на 2023-2025 годы"</t>
  </si>
  <si>
    <t>"Благоустройство территорий  образовательных организаций Старополтавского муниципального района на 2023-2025 годы"</t>
  </si>
  <si>
    <t>"Реализация молодежной политики на территории Старополтавского муниципального района Волгоградской области" на 2023 - 2025 годы</t>
  </si>
  <si>
    <r>
      <t>"Энергосбережение и повышение энергоэффективности на территории Старополтавского муниципального района Волгоградской области н</t>
    </r>
    <r>
      <rPr>
        <b/>
        <sz val="11"/>
        <rFont val="Times New Roman"/>
        <family val="1"/>
      </rPr>
      <t>а 2023-2025</t>
    </r>
    <r>
      <rPr>
        <b/>
        <sz val="11"/>
        <color indexed="8"/>
        <rFont val="Times New Roman"/>
        <family val="1"/>
      </rPr>
      <t xml:space="preserve"> годы"</t>
    </r>
  </si>
  <si>
    <t>"Организация питания в образовательных организациях Старополтавского муниципального района на 2023-2025 годы"</t>
  </si>
  <si>
    <t>"Повышение качества предоставления услуг населению в сфере водоснабжения Старополтавского муниципального района" на 2023-2025 годы"</t>
  </si>
  <si>
    <t xml:space="preserve">                                   №  ___ от __.___.2022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</si>
</sst>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 horizontal="right"/>
    </xf>
    <xf numFmtId="0" fontId="1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172" fontId="5" fillId="32" borderId="10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/>
    </xf>
    <xf numFmtId="49" fontId="7" fillId="32" borderId="11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172" fontId="7" fillId="32" borderId="10" xfId="0" applyNumberFormat="1" applyFont="1" applyFill="1" applyBorder="1" applyAlignment="1">
      <alignment horizontal="center" vertical="center" wrapText="1"/>
    </xf>
    <xf numFmtId="172" fontId="6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172" fontId="8" fillId="32" borderId="10" xfId="0" applyNumberFormat="1" applyFont="1" applyFill="1" applyBorder="1" applyAlignment="1">
      <alignment horizontal="center" vertical="center" wrapText="1"/>
    </xf>
    <xf numFmtId="172" fontId="0" fillId="32" borderId="0" xfId="0" applyNumberFormat="1" applyFill="1" applyAlignment="1">
      <alignment/>
    </xf>
    <xf numFmtId="0" fontId="37" fillId="32" borderId="10" xfId="0" applyFont="1" applyFill="1" applyBorder="1" applyAlignment="1">
      <alignment horizontal="center"/>
    </xf>
    <xf numFmtId="2" fontId="46" fillId="32" borderId="10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 horizontal="right"/>
    </xf>
    <xf numFmtId="0" fontId="12" fillId="32" borderId="0" xfId="0" applyFont="1" applyFill="1" applyBorder="1" applyAlignment="1">
      <alignment horizontal="center" vertical="center"/>
    </xf>
    <xf numFmtId="172" fontId="46" fillId="32" borderId="10" xfId="0" applyNumberFormat="1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vertical="center" wrapText="1"/>
    </xf>
    <xf numFmtId="0" fontId="0" fillId="32" borderId="10" xfId="0" applyFill="1" applyBorder="1" applyAlignment="1">
      <alignment/>
    </xf>
    <xf numFmtId="2" fontId="0" fillId="32" borderId="0" xfId="0" applyNumberFormat="1" applyFill="1" applyAlignment="1">
      <alignment/>
    </xf>
    <xf numFmtId="0" fontId="4" fillId="32" borderId="10" xfId="0" applyFont="1" applyFill="1" applyBorder="1" applyAlignment="1">
      <alignment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6" fillId="32" borderId="10" xfId="0" applyFont="1" applyFill="1" applyBorder="1" applyAlignment="1">
      <alignment vertical="top" wrapText="1"/>
    </xf>
    <xf numFmtId="0" fontId="46" fillId="32" borderId="0" xfId="0" applyFont="1" applyFill="1" applyAlignment="1">
      <alignment vertical="top" wrapText="1"/>
    </xf>
    <xf numFmtId="0" fontId="5" fillId="32" borderId="12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11" fillId="32" borderId="0" xfId="0" applyFont="1" applyFill="1" applyAlignment="1">
      <alignment horizontal="center"/>
    </xf>
    <xf numFmtId="0" fontId="5" fillId="32" borderId="0" xfId="0" applyFont="1" applyFill="1" applyAlignment="1">
      <alignment horizontal="right"/>
    </xf>
    <xf numFmtId="0" fontId="7" fillId="32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34"/>
  <sheetViews>
    <sheetView tabSelected="1" view="pageBreakPreview" zoomScaleSheetLayoutView="100" zoomScalePageLayoutView="0" workbookViewId="0" topLeftCell="B20">
      <selection activeCell="Y26" sqref="Y26:Z26"/>
    </sheetView>
  </sheetViews>
  <sheetFormatPr defaultColWidth="9.140625" defaultRowHeight="15"/>
  <cols>
    <col min="1" max="1" width="4.00390625" style="1" hidden="1" customWidth="1"/>
    <col min="2" max="2" width="4.00390625" style="1" customWidth="1"/>
    <col min="3" max="3" width="62.7109375" style="1" customWidth="1"/>
    <col min="4" max="4" width="8.421875" style="1" customWidth="1"/>
    <col min="5" max="5" width="10.57421875" style="1" customWidth="1"/>
    <col min="6" max="6" width="12.28125" style="1" customWidth="1"/>
    <col min="7" max="7" width="11.00390625" style="1" hidden="1" customWidth="1"/>
    <col min="8" max="8" width="11.421875" style="1" hidden="1" customWidth="1"/>
    <col min="9" max="9" width="13.421875" style="1" hidden="1" customWidth="1"/>
    <col min="10" max="10" width="12.00390625" style="1" hidden="1" customWidth="1"/>
    <col min="11" max="11" width="13.140625" style="1" hidden="1" customWidth="1"/>
    <col min="12" max="12" width="12.57421875" style="1" hidden="1" customWidth="1"/>
    <col min="13" max="13" width="12.7109375" style="1" hidden="1" customWidth="1"/>
    <col min="14" max="14" width="13.00390625" style="1" hidden="1" customWidth="1"/>
    <col min="15" max="15" width="11.421875" style="1" hidden="1" customWidth="1"/>
    <col min="16" max="16" width="10.8515625" style="1" hidden="1" customWidth="1"/>
    <col min="17" max="17" width="9.140625" style="1" hidden="1" customWidth="1"/>
    <col min="18" max="18" width="9.28125" style="1" hidden="1" customWidth="1"/>
    <col min="19" max="19" width="9.7109375" style="1" hidden="1" customWidth="1"/>
    <col min="20" max="20" width="10.57421875" style="1" hidden="1" customWidth="1"/>
    <col min="21" max="21" width="11.140625" style="1" hidden="1" customWidth="1"/>
    <col min="22" max="22" width="11.7109375" style="1" hidden="1" customWidth="1"/>
    <col min="23" max="23" width="14.140625" style="1" hidden="1" customWidth="1"/>
    <col min="24" max="24" width="12.28125" style="1" hidden="1" customWidth="1"/>
    <col min="25" max="25" width="13.421875" style="1" customWidth="1"/>
    <col min="26" max="26" width="12.7109375" style="1" customWidth="1"/>
    <col min="27" max="16384" width="9.140625" style="1" customWidth="1"/>
  </cols>
  <sheetData>
    <row r="1" spans="3:26" ht="15.75">
      <c r="C1" s="2"/>
      <c r="D1" s="2"/>
      <c r="E1" s="41" t="s">
        <v>56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3:26" ht="15.75">
      <c r="C2" s="2"/>
      <c r="D2" s="2"/>
      <c r="E2" s="42" t="s">
        <v>8</v>
      </c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3:26" ht="18.75" customHeight="1">
      <c r="C3" s="2"/>
      <c r="D3" s="2"/>
      <c r="E3" s="42" t="s">
        <v>73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3:26" ht="19.5" customHeight="1" hidden="1">
      <c r="C4" s="2"/>
      <c r="D4" s="2"/>
      <c r="E4" s="42" t="s">
        <v>42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3:26" ht="18.75" customHeight="1">
      <c r="C5" s="2"/>
      <c r="D5" s="2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3:26" ht="33.75" customHeight="1">
      <c r="C6" s="43" t="s">
        <v>57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5:26" ht="18.75" customHeight="1">
      <c r="E7" s="4"/>
      <c r="Z7" s="5" t="s">
        <v>2</v>
      </c>
    </row>
    <row r="8" spans="2:26" ht="22.5" customHeight="1">
      <c r="B8" s="22"/>
      <c r="C8" s="34" t="s">
        <v>3</v>
      </c>
      <c r="D8" s="36" t="s">
        <v>4</v>
      </c>
      <c r="E8" s="36" t="s">
        <v>0</v>
      </c>
      <c r="F8" s="38" t="s">
        <v>26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40"/>
    </row>
    <row r="9" spans="2:26" ht="33" customHeight="1">
      <c r="B9" s="22"/>
      <c r="C9" s="35"/>
      <c r="D9" s="37"/>
      <c r="E9" s="37"/>
      <c r="F9" s="21" t="s">
        <v>43</v>
      </c>
      <c r="G9" s="20" t="s">
        <v>27</v>
      </c>
      <c r="H9" s="21" t="s">
        <v>21</v>
      </c>
      <c r="I9" s="20" t="s">
        <v>27</v>
      </c>
      <c r="J9" s="21" t="s">
        <v>21</v>
      </c>
      <c r="K9" s="20" t="s">
        <v>33</v>
      </c>
      <c r="L9" s="21" t="s">
        <v>21</v>
      </c>
      <c r="M9" s="20" t="s">
        <v>27</v>
      </c>
      <c r="N9" s="20" t="s">
        <v>34</v>
      </c>
      <c r="O9" s="21" t="s">
        <v>21</v>
      </c>
      <c r="P9" s="20" t="s">
        <v>35</v>
      </c>
      <c r="Q9" s="21" t="s">
        <v>21</v>
      </c>
      <c r="R9" s="20" t="s">
        <v>39</v>
      </c>
      <c r="S9" s="20" t="s">
        <v>40</v>
      </c>
      <c r="T9" s="21" t="s">
        <v>21</v>
      </c>
      <c r="U9" s="20" t="s">
        <v>41</v>
      </c>
      <c r="V9" s="21" t="s">
        <v>21</v>
      </c>
      <c r="W9" s="20" t="s">
        <v>41</v>
      </c>
      <c r="X9" s="21" t="s">
        <v>21</v>
      </c>
      <c r="Y9" s="21" t="s">
        <v>52</v>
      </c>
      <c r="Z9" s="21" t="s">
        <v>58</v>
      </c>
    </row>
    <row r="10" spans="2:26" ht="12" customHeight="1">
      <c r="B10" s="6"/>
      <c r="C10" s="7">
        <v>1</v>
      </c>
      <c r="D10" s="7">
        <v>2</v>
      </c>
      <c r="E10" s="8">
        <v>3</v>
      </c>
      <c r="F10" s="8">
        <v>4</v>
      </c>
      <c r="G10" s="8"/>
      <c r="H10" s="9"/>
      <c r="I10" s="8"/>
      <c r="J10" s="8"/>
      <c r="K10" s="8"/>
      <c r="L10" s="8"/>
      <c r="M10" s="8"/>
      <c r="N10" s="8"/>
      <c r="O10" s="8"/>
      <c r="P10" s="8"/>
      <c r="Q10" s="8"/>
      <c r="R10" s="8"/>
      <c r="S10" s="8">
        <v>4</v>
      </c>
      <c r="T10" s="8">
        <v>5</v>
      </c>
      <c r="U10" s="8">
        <v>4</v>
      </c>
      <c r="V10" s="8">
        <v>5</v>
      </c>
      <c r="W10" s="8">
        <v>4</v>
      </c>
      <c r="X10" s="8">
        <v>5</v>
      </c>
      <c r="Y10" s="8">
        <v>5</v>
      </c>
      <c r="Z10" s="8">
        <v>6</v>
      </c>
    </row>
    <row r="11" spans="2:26" ht="45.75" customHeight="1">
      <c r="B11" s="10">
        <v>1</v>
      </c>
      <c r="C11" s="27" t="s">
        <v>55</v>
      </c>
      <c r="D11" s="23" t="s">
        <v>59</v>
      </c>
      <c r="E11" s="12" t="s">
        <v>12</v>
      </c>
      <c r="F11" s="9">
        <v>58401.2</v>
      </c>
      <c r="G11" s="9"/>
      <c r="H11" s="9">
        <f>F11+G11</f>
        <v>58401.2</v>
      </c>
      <c r="I11" s="13"/>
      <c r="J11" s="9">
        <f>H11+I11</f>
        <v>58401.2</v>
      </c>
      <c r="K11" s="9"/>
      <c r="L11" s="9">
        <f>J11+K11</f>
        <v>58401.2</v>
      </c>
      <c r="M11" s="9"/>
      <c r="N11" s="9"/>
      <c r="O11" s="9">
        <f>L11+M11+N11</f>
        <v>58401.2</v>
      </c>
      <c r="P11" s="9"/>
      <c r="Q11" s="9">
        <f>O11+P11</f>
        <v>58401.2</v>
      </c>
      <c r="R11" s="9"/>
      <c r="S11" s="9"/>
      <c r="T11" s="9">
        <f>Q11+R11+S11</f>
        <v>58401.2</v>
      </c>
      <c r="U11" s="9"/>
      <c r="V11" s="9">
        <f>T11+U11</f>
        <v>58401.2</v>
      </c>
      <c r="W11" s="9"/>
      <c r="X11" s="9">
        <f>V11+W11</f>
        <v>58401.2</v>
      </c>
      <c r="Y11" s="9"/>
      <c r="Z11" s="9"/>
    </row>
    <row r="12" spans="2:26" ht="50.25" customHeight="1">
      <c r="B12" s="10">
        <v>2</v>
      </c>
      <c r="C12" s="30" t="s">
        <v>64</v>
      </c>
      <c r="D12" s="15" t="s">
        <v>7</v>
      </c>
      <c r="E12" s="12" t="s">
        <v>13</v>
      </c>
      <c r="F12" s="9">
        <v>205</v>
      </c>
      <c r="G12" s="9"/>
      <c r="H12" s="9"/>
      <c r="I12" s="13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>
        <v>205</v>
      </c>
      <c r="Z12" s="9">
        <v>205</v>
      </c>
    </row>
    <row r="13" spans="2:26" ht="69.75" customHeight="1">
      <c r="B13" s="10">
        <v>3</v>
      </c>
      <c r="C13" s="31" t="s">
        <v>66</v>
      </c>
      <c r="D13" s="11" t="s">
        <v>6</v>
      </c>
      <c r="E13" s="12" t="s">
        <v>22</v>
      </c>
      <c r="F13" s="9">
        <v>60</v>
      </c>
      <c r="G13" s="9"/>
      <c r="H13" s="9"/>
      <c r="I13" s="13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>
        <v>60</v>
      </c>
      <c r="Z13" s="9">
        <v>60</v>
      </c>
    </row>
    <row r="14" spans="2:26" ht="81" customHeight="1">
      <c r="B14" s="10">
        <v>4</v>
      </c>
      <c r="C14" s="31" t="s">
        <v>61</v>
      </c>
      <c r="D14" s="11" t="s">
        <v>46</v>
      </c>
      <c r="E14" s="12" t="s">
        <v>14</v>
      </c>
      <c r="F14" s="9">
        <v>180</v>
      </c>
      <c r="G14" s="9"/>
      <c r="H14" s="9"/>
      <c r="I14" s="13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>
        <v>80</v>
      </c>
      <c r="Z14" s="9">
        <v>50</v>
      </c>
    </row>
    <row r="15" spans="2:26" ht="38.25" customHeight="1" hidden="1">
      <c r="B15" s="10">
        <v>5</v>
      </c>
      <c r="C15" s="31"/>
      <c r="D15" s="11" t="s">
        <v>11</v>
      </c>
      <c r="E15" s="12" t="s">
        <v>15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28"/>
    </row>
    <row r="16" spans="2:26" ht="45" customHeight="1">
      <c r="B16" s="10">
        <v>6</v>
      </c>
      <c r="C16" s="31" t="s">
        <v>67</v>
      </c>
      <c r="D16" s="11" t="s">
        <v>5</v>
      </c>
      <c r="E16" s="12" t="s">
        <v>16</v>
      </c>
      <c r="F16" s="9">
        <v>5</v>
      </c>
      <c r="G16" s="13"/>
      <c r="H16" s="9"/>
      <c r="I16" s="13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>
        <v>5</v>
      </c>
      <c r="Z16" s="9">
        <v>5</v>
      </c>
    </row>
    <row r="17" spans="2:26" ht="47.25" customHeight="1">
      <c r="B17" s="10">
        <v>7</v>
      </c>
      <c r="C17" s="30" t="s">
        <v>63</v>
      </c>
      <c r="D17" s="11" t="s">
        <v>11</v>
      </c>
      <c r="E17" s="12" t="s">
        <v>44</v>
      </c>
      <c r="F17" s="9">
        <v>1</v>
      </c>
      <c r="G17" s="9"/>
      <c r="H17" s="9"/>
      <c r="I17" s="9"/>
      <c r="J17" s="9"/>
      <c r="K17" s="14"/>
      <c r="L17" s="9"/>
      <c r="M17" s="14"/>
      <c r="N17" s="14"/>
      <c r="O17" s="9"/>
      <c r="P17" s="9"/>
      <c r="Q17" s="9"/>
      <c r="R17" s="9"/>
      <c r="S17" s="14"/>
      <c r="T17" s="9"/>
      <c r="U17" s="14"/>
      <c r="V17" s="9"/>
      <c r="W17" s="14"/>
      <c r="X17" s="9"/>
      <c r="Y17" s="9">
        <v>1</v>
      </c>
      <c r="Z17" s="9">
        <v>1</v>
      </c>
    </row>
    <row r="18" spans="2:26" ht="52.5" customHeight="1">
      <c r="B18" s="10">
        <v>8</v>
      </c>
      <c r="C18" s="32" t="s">
        <v>71</v>
      </c>
      <c r="D18" s="11" t="s">
        <v>9</v>
      </c>
      <c r="E18" s="12" t="s">
        <v>45</v>
      </c>
      <c r="F18" s="9">
        <v>28109</v>
      </c>
      <c r="G18" s="14"/>
      <c r="H18" s="9"/>
      <c r="I18" s="16"/>
      <c r="J18" s="9"/>
      <c r="K18" s="14"/>
      <c r="L18" s="9"/>
      <c r="M18" s="14"/>
      <c r="N18" s="9"/>
      <c r="O18" s="9"/>
      <c r="P18" s="9"/>
      <c r="Q18" s="9"/>
      <c r="R18" s="9"/>
      <c r="S18" s="14"/>
      <c r="T18" s="9"/>
      <c r="U18" s="9"/>
      <c r="V18" s="9"/>
      <c r="W18" s="9"/>
      <c r="X18" s="9"/>
      <c r="Y18" s="9">
        <v>28333.3</v>
      </c>
      <c r="Z18" s="9">
        <v>28178.6</v>
      </c>
    </row>
    <row r="19" spans="2:26" ht="57" customHeight="1">
      <c r="B19" s="10">
        <v>9</v>
      </c>
      <c r="C19" s="30" t="s">
        <v>51</v>
      </c>
      <c r="D19" s="15" t="s">
        <v>60</v>
      </c>
      <c r="E19" s="12" t="s">
        <v>17</v>
      </c>
      <c r="F19" s="9">
        <v>131.8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28"/>
    </row>
    <row r="20" spans="2:26" ht="54" customHeight="1">
      <c r="B20" s="10">
        <v>11</v>
      </c>
      <c r="C20" s="30" t="s">
        <v>62</v>
      </c>
      <c r="D20" s="15" t="s">
        <v>53</v>
      </c>
      <c r="E20" s="12" t="s">
        <v>18</v>
      </c>
      <c r="F20" s="9">
        <f>2642.1+700</f>
        <v>3342.1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>
        <v>650</v>
      </c>
      <c r="Z20" s="9">
        <f>650+5400</f>
        <v>6050</v>
      </c>
    </row>
    <row r="21" spans="2:26" ht="51.75" customHeight="1">
      <c r="B21" s="10">
        <v>12</v>
      </c>
      <c r="C21" s="33" t="s">
        <v>68</v>
      </c>
      <c r="D21" s="11" t="s">
        <v>9</v>
      </c>
      <c r="E21" s="12" t="s">
        <v>47</v>
      </c>
      <c r="F21" s="9">
        <v>1052.6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>
        <v>1052.6</v>
      </c>
      <c r="Z21" s="9">
        <v>1052.6</v>
      </c>
    </row>
    <row r="22" spans="2:26" ht="53.25" customHeight="1">
      <c r="B22" s="10">
        <v>13</v>
      </c>
      <c r="C22" s="30" t="s">
        <v>69</v>
      </c>
      <c r="D22" s="15" t="s">
        <v>6</v>
      </c>
      <c r="E22" s="12" t="s">
        <v>19</v>
      </c>
      <c r="F22" s="9">
        <v>517.8</v>
      </c>
      <c r="G22" s="9"/>
      <c r="H22" s="9"/>
      <c r="I22" s="13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>
        <v>517.8</v>
      </c>
      <c r="Z22" s="9">
        <v>517.8</v>
      </c>
    </row>
    <row r="23" spans="2:26" ht="54" customHeight="1">
      <c r="B23" s="10">
        <v>14</v>
      </c>
      <c r="C23" s="31" t="s">
        <v>65</v>
      </c>
      <c r="D23" s="11" t="s">
        <v>10</v>
      </c>
      <c r="E23" s="12" t="s">
        <v>20</v>
      </c>
      <c r="F23" s="9">
        <v>20</v>
      </c>
      <c r="G23" s="9"/>
      <c r="H23" s="9"/>
      <c r="I23" s="13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>
        <v>20</v>
      </c>
      <c r="Z23" s="9">
        <v>20</v>
      </c>
    </row>
    <row r="24" spans="2:26" ht="58.5" customHeight="1">
      <c r="B24" s="10">
        <v>15</v>
      </c>
      <c r="C24" s="31" t="s">
        <v>70</v>
      </c>
      <c r="D24" s="11" t="s">
        <v>54</v>
      </c>
      <c r="E24" s="12" t="s">
        <v>23</v>
      </c>
      <c r="F24" s="9">
        <f>3404.8+5263.2+1052.6+8000</f>
        <v>17720.6</v>
      </c>
      <c r="G24" s="9"/>
      <c r="H24" s="9"/>
      <c r="I24" s="13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>
        <v>14315.8</v>
      </c>
      <c r="Z24" s="9">
        <f>14315.8-8000</f>
        <v>6315.799999999999</v>
      </c>
    </row>
    <row r="25" spans="2:26" ht="60" customHeight="1">
      <c r="B25" s="10">
        <v>16</v>
      </c>
      <c r="C25" s="31" t="s">
        <v>50</v>
      </c>
      <c r="D25" s="11" t="s">
        <v>25</v>
      </c>
      <c r="E25" s="12" t="s">
        <v>24</v>
      </c>
      <c r="F25" s="9">
        <v>180</v>
      </c>
      <c r="G25" s="9"/>
      <c r="H25" s="9"/>
      <c r="I25" s="13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>
        <v>180</v>
      </c>
      <c r="Z25" s="9">
        <v>180</v>
      </c>
    </row>
    <row r="26" spans="2:26" ht="60" customHeight="1">
      <c r="B26" s="10"/>
      <c r="C26" s="31" t="s">
        <v>48</v>
      </c>
      <c r="D26" s="11" t="s">
        <v>29</v>
      </c>
      <c r="E26" s="12" t="s">
        <v>30</v>
      </c>
      <c r="F26" s="9">
        <v>1504.6</v>
      </c>
      <c r="G26" s="9"/>
      <c r="H26" s="9"/>
      <c r="I26" s="13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28"/>
    </row>
    <row r="27" spans="2:26" ht="60" customHeight="1">
      <c r="B27" s="10">
        <v>17</v>
      </c>
      <c r="C27" s="31" t="s">
        <v>72</v>
      </c>
      <c r="D27" s="11" t="s">
        <v>28</v>
      </c>
      <c r="E27" s="12" t="s">
        <v>37</v>
      </c>
      <c r="F27" s="9">
        <f>99095.5+3624.5</f>
        <v>102720</v>
      </c>
      <c r="G27" s="9"/>
      <c r="H27" s="9"/>
      <c r="I27" s="13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>
        <f>359302.5+369.7</f>
        <v>359672.2</v>
      </c>
      <c r="Z27" s="9"/>
    </row>
    <row r="28" spans="2:26" ht="60" customHeight="1">
      <c r="B28" s="10">
        <v>18</v>
      </c>
      <c r="C28" s="31" t="s">
        <v>49</v>
      </c>
      <c r="D28" s="11" t="s">
        <v>36</v>
      </c>
      <c r="E28" s="12" t="s">
        <v>38</v>
      </c>
      <c r="F28" s="9">
        <v>181.5</v>
      </c>
      <c r="G28" s="9"/>
      <c r="H28" s="9"/>
      <c r="I28" s="13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28"/>
    </row>
    <row r="29" spans="2:26" ht="21" customHeight="1">
      <c r="B29" s="10"/>
      <c r="C29" s="18" t="s">
        <v>1</v>
      </c>
      <c r="D29" s="18"/>
      <c r="E29" s="18"/>
      <c r="F29" s="19">
        <f>SUM(F11:F28)</f>
        <v>214332.2</v>
      </c>
      <c r="G29" s="19">
        <f>G11+G12+G13+G14+G15+G16+G17+G18+G19+G20+G21+G22+G23+G24+G25+G26</f>
        <v>0</v>
      </c>
      <c r="H29" s="13">
        <f>F29+G29</f>
        <v>214332.2</v>
      </c>
      <c r="I29" s="13">
        <f>G29+H29</f>
        <v>214332.2</v>
      </c>
      <c r="J29" s="19">
        <f>J11+J12+J13+J14+J15+J16+J17+J18+J19+J20+J21+J22+J23+J24+J25+J26</f>
        <v>58401.2</v>
      </c>
      <c r="K29" s="19">
        <f>K11+K12+K13+K14+K15+K16+K17+K18+K19+K20+K21+K22+K23+K24+K25+K26</f>
        <v>0</v>
      </c>
      <c r="L29" s="19">
        <f>SUM(L11:L25)</f>
        <v>58401.2</v>
      </c>
      <c r="M29" s="19">
        <f>M11+M12+M13+M14+M15+M16+M17+M18+M19+M20+M21+M22+M23+M24+M25+M26</f>
        <v>0</v>
      </c>
      <c r="N29" s="19">
        <f>N11+N12+N13+N14+N15+N16+N17+N18+N19+N20+N21+N22+N23+N24+N25+N26</f>
        <v>0</v>
      </c>
      <c r="O29" s="19">
        <f>O11+O12+O13+O14+O15+O16+O17+O18+O19+O20+O21+O22+O23+O24+O25+O26</f>
        <v>58401.2</v>
      </c>
      <c r="P29" s="26">
        <f>P11+P12+P13+P14+P15+P16+P17+P18+P19+P20+P21+P22+P23+P24+P25+P26+P27+P28</f>
        <v>0</v>
      </c>
      <c r="Q29" s="13">
        <f>O29+P29</f>
        <v>58401.2</v>
      </c>
      <c r="R29" s="26">
        <f>R11+R12+R13+R14+R15+R16+R17+R18+R19+R20+R21+R22+R23+R24+R25+R26+R27+R28</f>
        <v>0</v>
      </c>
      <c r="S29" s="26">
        <f>S11+S12+S13+S14+S15+S16+S17+S18+S19+S20+S21+S22+S23+S24+S25+S26+S27+S28</f>
        <v>0</v>
      </c>
      <c r="T29" s="26">
        <f>T11+T12+T13+T14+T15+T16+T17+T18+T19+T20+T21+T22+T23+T24+T25+T26+T27+T28</f>
        <v>58401.2</v>
      </c>
      <c r="U29" s="26">
        <f>U11+U12+U13+U14+U15+U16+U17+U18+U19+U20+U21+U22+U23+U24+U25</f>
        <v>0</v>
      </c>
      <c r="V29" s="13">
        <f>T29+U29</f>
        <v>58401.2</v>
      </c>
      <c r="W29" s="26">
        <f>SUM(W11:W28)</f>
        <v>0</v>
      </c>
      <c r="X29" s="13">
        <f>V29+W29</f>
        <v>58401.2</v>
      </c>
      <c r="Y29" s="19">
        <f>SUM(Y11:Y28)</f>
        <v>405092.7</v>
      </c>
      <c r="Z29" s="19">
        <f>SUM(Z11:Z28)</f>
        <v>42635.8</v>
      </c>
    </row>
    <row r="30" spans="2:4" ht="14.25" customHeight="1">
      <c r="B30" s="25"/>
      <c r="D30" s="29"/>
    </row>
    <row r="31" spans="2:6" ht="14.25" customHeight="1">
      <c r="B31" s="25"/>
      <c r="C31" s="24" t="s">
        <v>32</v>
      </c>
      <c r="F31" s="17">
        <f>F11</f>
        <v>58401.2</v>
      </c>
    </row>
    <row r="32" spans="2:6" ht="14.25" customHeight="1">
      <c r="B32" s="25"/>
      <c r="C32" s="24" t="s">
        <v>31</v>
      </c>
      <c r="F32" s="17" t="e">
        <f>SUM(#REF!)</f>
        <v>#REF!</v>
      </c>
    </row>
    <row r="33" spans="2:6" ht="21" customHeight="1">
      <c r="B33" s="25"/>
      <c r="F33" s="17" t="e">
        <f>F31+F32</f>
        <v>#REF!</v>
      </c>
    </row>
    <row r="34" ht="15">
      <c r="X34" s="17"/>
    </row>
  </sheetData>
  <sheetProtection/>
  <mergeCells count="9">
    <mergeCell ref="C8:C9"/>
    <mergeCell ref="D8:D9"/>
    <mergeCell ref="E8:E9"/>
    <mergeCell ref="F8:Z8"/>
    <mergeCell ref="E1:Z1"/>
    <mergeCell ref="E2:Z2"/>
    <mergeCell ref="E3:Z3"/>
    <mergeCell ref="E4:Z4"/>
    <mergeCell ref="C6:Z6"/>
  </mergeCells>
  <printOptions/>
  <pageMargins left="0.6692913385826772" right="0.1968503937007874" top="0.31496062992125984" bottom="0.07874015748031496" header="0.31496062992125984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Ирбулатова</dc:creator>
  <cp:keywords/>
  <dc:description/>
  <cp:lastModifiedBy>Татьяна Алексеевна Белоусова</cp:lastModifiedBy>
  <cp:lastPrinted>2021-11-11T11:14:15Z</cp:lastPrinted>
  <dcterms:created xsi:type="dcterms:W3CDTF">2010-11-12T09:56:09Z</dcterms:created>
  <dcterms:modified xsi:type="dcterms:W3CDTF">2022-11-14T08:35:41Z</dcterms:modified>
  <cp:category/>
  <cp:version/>
  <cp:contentType/>
  <cp:contentStatus/>
</cp:coreProperties>
</file>