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325" windowWidth="19440" windowHeight="6480"/>
  </bookViews>
  <sheets>
    <sheet name="2023-2025г" sheetId="1" r:id="rId1"/>
  </sheets>
  <definedNames>
    <definedName name="_xlnm.Print_Titles" localSheetId="0">'2023-2025г'!$8:$10</definedName>
    <definedName name="_xlnm.Print_Area" localSheetId="0">'2023-2025г'!$A$1:$AM$637</definedName>
  </definedNames>
  <calcPr calcId="145621" iterateDelta="1E-4"/>
</workbook>
</file>

<file path=xl/calcChain.xml><?xml version="1.0" encoding="utf-8"?>
<calcChain xmlns="http://schemas.openxmlformats.org/spreadsheetml/2006/main">
  <c r="H292" i="1" l="1"/>
  <c r="G574" i="1" l="1"/>
  <c r="AM369" i="1" l="1"/>
  <c r="AL369" i="1"/>
  <c r="AL174" i="1" l="1"/>
  <c r="AM174" i="1"/>
  <c r="AM504" i="1"/>
  <c r="AL504" i="1"/>
  <c r="AM500" i="1"/>
  <c r="AL500" i="1"/>
  <c r="AM443" i="1"/>
  <c r="AL443" i="1"/>
  <c r="AM446" i="1"/>
  <c r="AL446" i="1"/>
  <c r="AM301" i="1"/>
  <c r="AL301" i="1"/>
  <c r="AM299" i="1"/>
  <c r="AL299" i="1"/>
  <c r="F329" i="1" l="1"/>
  <c r="AM185" i="1" l="1"/>
  <c r="AL185" i="1"/>
  <c r="AL503" i="1" l="1"/>
  <c r="AL499" i="1"/>
  <c r="AM495" i="1"/>
  <c r="AL495" i="1"/>
  <c r="AM468" i="1"/>
  <c r="AL468" i="1"/>
  <c r="AM188" i="1"/>
  <c r="AL188" i="1"/>
  <c r="AL74" i="1"/>
  <c r="G602" i="1" l="1"/>
  <c r="G573" i="1"/>
  <c r="AM632" i="1" l="1"/>
  <c r="AL632" i="1"/>
  <c r="H540" i="1"/>
  <c r="H497" i="1"/>
  <c r="H496" i="1"/>
  <c r="H494" i="1"/>
  <c r="AM431" i="1"/>
  <c r="AL431" i="1"/>
  <c r="F409" i="1" l="1"/>
  <c r="F422" i="1"/>
  <c r="H425" i="1"/>
  <c r="AM173" i="1"/>
  <c r="AL173" i="1"/>
  <c r="AM75" i="1"/>
  <c r="AM74" i="1" s="1"/>
  <c r="F495" i="1" l="1"/>
  <c r="F538" i="1"/>
  <c r="AL297" i="1" l="1"/>
  <c r="AM577" i="1" l="1"/>
  <c r="AL577" i="1"/>
  <c r="AM140" i="1" l="1"/>
  <c r="AM139" i="1" s="1"/>
  <c r="AM654" i="1" s="1"/>
  <c r="AL140" i="1"/>
  <c r="AL139" i="1" s="1"/>
  <c r="AL654" i="1" s="1"/>
  <c r="AM86" i="1"/>
  <c r="AL86" i="1"/>
  <c r="AM512" i="1"/>
  <c r="AL512" i="1"/>
  <c r="H510" i="1" l="1"/>
  <c r="H509" i="1"/>
  <c r="H334" i="1"/>
  <c r="H333" i="1"/>
  <c r="F75" i="1"/>
  <c r="F173" i="1"/>
  <c r="G216" i="1" l="1"/>
  <c r="G215" i="1" s="1"/>
  <c r="G214" i="1" s="1"/>
  <c r="F216" i="1"/>
  <c r="F215" i="1" s="1"/>
  <c r="F214" i="1" s="1"/>
  <c r="F195" i="1"/>
  <c r="G196" i="1"/>
  <c r="G195" i="1" s="1"/>
  <c r="H197" i="1"/>
  <c r="H196" i="1"/>
  <c r="F163" i="1"/>
  <c r="G164" i="1"/>
  <c r="H164" i="1" s="1"/>
  <c r="H165" i="1"/>
  <c r="H162" i="1"/>
  <c r="H161" i="1"/>
  <c r="H160" i="1"/>
  <c r="H195" i="1" l="1"/>
  <c r="G163" i="1"/>
  <c r="H163" i="1" s="1"/>
  <c r="H405" i="1"/>
  <c r="H402" i="1"/>
  <c r="G401" i="1"/>
  <c r="F401" i="1"/>
  <c r="F400" i="1" s="1"/>
  <c r="G332" i="1" l="1"/>
  <c r="G326" i="1" s="1"/>
  <c r="F332" i="1"/>
  <c r="G431" i="1"/>
  <c r="F431" i="1"/>
  <c r="F429" i="1"/>
  <c r="H430" i="1"/>
  <c r="H432" i="1"/>
  <c r="H433" i="1"/>
  <c r="H434" i="1"/>
  <c r="H435" i="1"/>
  <c r="H436" i="1"/>
  <c r="H437" i="1"/>
  <c r="Y430" i="1"/>
  <c r="AB430" i="1" s="1"/>
  <c r="AE430" i="1" s="1"/>
  <c r="AH430" i="1" s="1"/>
  <c r="AK430" i="1" s="1"/>
  <c r="Y431" i="1"/>
  <c r="Z431" i="1"/>
  <c r="Y432" i="1"/>
  <c r="AB432" i="1" s="1"/>
  <c r="AE432" i="1" s="1"/>
  <c r="AH432" i="1" s="1"/>
  <c r="AK432" i="1" s="1"/>
  <c r="M433" i="1"/>
  <c r="O433" i="1"/>
  <c r="R433" i="1"/>
  <c r="M434" i="1"/>
  <c r="N434" i="1"/>
  <c r="Z434" i="1"/>
  <c r="Z433" i="1" s="1"/>
  <c r="M435" i="1"/>
  <c r="P435" i="1" s="1"/>
  <c r="S435" i="1" s="1"/>
  <c r="V435" i="1" s="1"/>
  <c r="Y435" i="1" s="1"/>
  <c r="AB435" i="1" s="1"/>
  <c r="AE435" i="1" s="1"/>
  <c r="AH435" i="1" s="1"/>
  <c r="AK435" i="1" s="1"/>
  <c r="P436" i="1"/>
  <c r="S436" i="1" s="1"/>
  <c r="V436" i="1" s="1"/>
  <c r="Y436" i="1" s="1"/>
  <c r="AB436" i="1" s="1"/>
  <c r="AE436" i="1" s="1"/>
  <c r="AH436" i="1" s="1"/>
  <c r="AK436" i="1" s="1"/>
  <c r="M437" i="1"/>
  <c r="AB437" i="1"/>
  <c r="G508" i="1"/>
  <c r="G507" i="1" s="1"/>
  <c r="F508" i="1"/>
  <c r="F493" i="1"/>
  <c r="H493" i="1" s="1"/>
  <c r="H332" i="1" l="1"/>
  <c r="F507" i="1"/>
  <c r="H507" i="1" s="1"/>
  <c r="H508" i="1"/>
  <c r="H431" i="1"/>
  <c r="P434" i="1"/>
  <c r="S434" i="1" s="1"/>
  <c r="V434" i="1" s="1"/>
  <c r="Y434" i="1" s="1"/>
  <c r="AB434" i="1" s="1"/>
  <c r="AE434" i="1" s="1"/>
  <c r="AH434" i="1" s="1"/>
  <c r="AK434" i="1" s="1"/>
  <c r="P433" i="1"/>
  <c r="S433" i="1" s="1"/>
  <c r="V433" i="1" s="1"/>
  <c r="Y433" i="1" s="1"/>
  <c r="AB433" i="1" s="1"/>
  <c r="AE433" i="1" s="1"/>
  <c r="AH433" i="1" s="1"/>
  <c r="AK433" i="1" s="1"/>
  <c r="AB431" i="1"/>
  <c r="AE431" i="1" s="1"/>
  <c r="AH431" i="1" s="1"/>
  <c r="AK431" i="1" s="1"/>
  <c r="F326" i="1" l="1"/>
  <c r="F172" i="1" l="1"/>
  <c r="H176" i="1" l="1"/>
  <c r="J176" i="1" s="1"/>
  <c r="M176" i="1" s="1"/>
  <c r="P176" i="1" s="1"/>
  <c r="S176" i="1" s="1"/>
  <c r="V176" i="1" s="1"/>
  <c r="Y176" i="1" s="1"/>
  <c r="AB176" i="1" s="1"/>
  <c r="AE176" i="1" s="1"/>
  <c r="AH176" i="1" s="1"/>
  <c r="AK176" i="1" s="1"/>
  <c r="G154" i="1"/>
  <c r="F154" i="1"/>
  <c r="H158" i="1"/>
  <c r="H141" i="1"/>
  <c r="G140" i="1"/>
  <c r="H140" i="1" s="1"/>
  <c r="G139" i="1" l="1"/>
  <c r="G86" i="1"/>
  <c r="H87" i="1"/>
  <c r="H86" i="1"/>
  <c r="H84" i="1"/>
  <c r="H83" i="1"/>
  <c r="G82" i="1"/>
  <c r="F82" i="1"/>
  <c r="H599" i="1"/>
  <c r="H598" i="1"/>
  <c r="H597" i="1"/>
  <c r="G596" i="1"/>
  <c r="F596" i="1"/>
  <c r="F573" i="1"/>
  <c r="H575" i="1"/>
  <c r="H574" i="1"/>
  <c r="F602" i="1"/>
  <c r="F601" i="1" s="1"/>
  <c r="G570" i="1"/>
  <c r="F632" i="1"/>
  <c r="H139" i="1" l="1"/>
  <c r="G654" i="1"/>
  <c r="H654" i="1" s="1"/>
  <c r="H596" i="1"/>
  <c r="H573" i="1"/>
  <c r="G125" i="1"/>
  <c r="H159" i="1"/>
  <c r="H476" i="1"/>
  <c r="H15" i="1"/>
  <c r="AM367" i="1" l="1"/>
  <c r="AM568" i="1"/>
  <c r="AL568" i="1"/>
  <c r="AL180" i="1"/>
  <c r="AL179" i="1" s="1"/>
  <c r="AL178" i="1" s="1"/>
  <c r="AM180" i="1"/>
  <c r="AM179" i="1" s="1"/>
  <c r="AM178" i="1" s="1"/>
  <c r="AM451" i="1"/>
  <c r="AL451" i="1"/>
  <c r="AM448" i="1"/>
  <c r="AL448" i="1"/>
  <c r="AM445" i="1"/>
  <c r="AL445" i="1"/>
  <c r="AM442" i="1"/>
  <c r="AL442" i="1"/>
  <c r="AL487" i="1"/>
  <c r="AL486" i="1" s="1"/>
  <c r="AM486" i="1"/>
  <c r="AL367" i="1"/>
  <c r="AM297" i="1"/>
  <c r="AL362" i="1"/>
  <c r="AL359" i="1"/>
  <c r="AM356" i="1"/>
  <c r="AL356" i="1"/>
  <c r="H638" i="1"/>
  <c r="G179" i="1"/>
  <c r="G178" i="1" s="1"/>
  <c r="H182" i="1"/>
  <c r="H181" i="1"/>
  <c r="F180" i="1"/>
  <c r="H180" i="1" s="1"/>
  <c r="AM427" i="1"/>
  <c r="AL427" i="1"/>
  <c r="F179" i="1" l="1"/>
  <c r="F178" i="1" l="1"/>
  <c r="H179" i="1"/>
  <c r="H178" i="1" l="1"/>
  <c r="J476" i="1" l="1"/>
  <c r="M476" i="1" s="1"/>
  <c r="P476" i="1" s="1"/>
  <c r="S476" i="1" s="1"/>
  <c r="V476" i="1" s="1"/>
  <c r="Y476" i="1" s="1"/>
  <c r="AB476" i="1" s="1"/>
  <c r="AE476" i="1" s="1"/>
  <c r="AH476" i="1" s="1"/>
  <c r="AK476" i="1" s="1"/>
  <c r="AL353" i="1"/>
  <c r="AL350" i="1"/>
  <c r="AM125" i="1"/>
  <c r="AL125" i="1"/>
  <c r="H110" i="1" l="1"/>
  <c r="H590" i="1"/>
  <c r="AM20" i="1" l="1"/>
  <c r="AL20" i="1"/>
  <c r="H228" i="1"/>
  <c r="AM154" i="1" l="1"/>
  <c r="AL154" i="1"/>
  <c r="AM602" i="1" l="1"/>
  <c r="AL602" i="1"/>
  <c r="H604" i="1" l="1"/>
  <c r="G669" i="1" l="1"/>
  <c r="F669" i="1"/>
  <c r="F667" i="1"/>
  <c r="G648" i="1"/>
  <c r="G647" i="1"/>
  <c r="F643" i="1"/>
  <c r="G378" i="1"/>
  <c r="AL378" i="1"/>
  <c r="AM378" i="1"/>
  <c r="AM440" i="1" l="1"/>
  <c r="AM439" i="1" s="1"/>
  <c r="AL440" i="1"/>
  <c r="AL439" i="1" s="1"/>
  <c r="G440" i="1"/>
  <c r="H440" i="1" s="1"/>
  <c r="H441" i="1"/>
  <c r="H515" i="1" l="1"/>
  <c r="J515" i="1" s="1"/>
  <c r="M515" i="1" s="1"/>
  <c r="P515" i="1" s="1"/>
  <c r="S515" i="1" s="1"/>
  <c r="V515" i="1" s="1"/>
  <c r="Y515" i="1" s="1"/>
  <c r="AB515" i="1" s="1"/>
  <c r="AE515" i="1" s="1"/>
  <c r="AH515" i="1" s="1"/>
  <c r="AK515" i="1" s="1"/>
  <c r="H303" i="1" l="1"/>
  <c r="F302" i="1"/>
  <c r="H302" i="1" s="1"/>
  <c r="H213" i="1" l="1"/>
  <c r="AM122" i="1"/>
  <c r="AL122" i="1"/>
  <c r="H127" i="1"/>
  <c r="H126" i="1"/>
  <c r="F125" i="1"/>
  <c r="F122" i="1" s="1"/>
  <c r="G122" i="1"/>
  <c r="H603" i="1"/>
  <c r="H51" i="1"/>
  <c r="H50" i="1"/>
  <c r="AM49" i="1"/>
  <c r="AL49" i="1"/>
  <c r="G49" i="1"/>
  <c r="F583" i="1"/>
  <c r="G568" i="1"/>
  <c r="G567" i="1" s="1"/>
  <c r="G566" i="1" s="1"/>
  <c r="H125" i="1" l="1"/>
  <c r="AL567" i="1"/>
  <c r="F386" i="1" l="1"/>
  <c r="H331" i="1"/>
  <c r="AM302" i="1"/>
  <c r="AM429" i="1"/>
  <c r="AL429" i="1"/>
  <c r="H438" i="1"/>
  <c r="H120" i="1" l="1"/>
  <c r="H173" i="1"/>
  <c r="G188" i="1"/>
  <c r="AM374" i="1"/>
  <c r="AM538" i="1"/>
  <c r="AL538" i="1"/>
  <c r="AJ538" i="1"/>
  <c r="AI538" i="1"/>
  <c r="AG538" i="1"/>
  <c r="AF538" i="1"/>
  <c r="AD538" i="1"/>
  <c r="AC538" i="1"/>
  <c r="AA538" i="1"/>
  <c r="Z538" i="1"/>
  <c r="X538" i="1"/>
  <c r="W538" i="1"/>
  <c r="U538" i="1"/>
  <c r="T538" i="1"/>
  <c r="R538" i="1"/>
  <c r="Q538" i="1"/>
  <c r="O538" i="1"/>
  <c r="N538" i="1"/>
  <c r="L538" i="1"/>
  <c r="K538" i="1"/>
  <c r="I538" i="1"/>
  <c r="G538" i="1"/>
  <c r="AM400" i="1" l="1"/>
  <c r="AL400" i="1"/>
  <c r="G400" i="1"/>
  <c r="H404" i="1"/>
  <c r="H403" i="1"/>
  <c r="H401" i="1"/>
  <c r="AM318" i="1"/>
  <c r="AL318" i="1"/>
  <c r="G318" i="1"/>
  <c r="F318" i="1"/>
  <c r="H321" i="1"/>
  <c r="F427" i="1"/>
  <c r="H427" i="1" s="1"/>
  <c r="H428" i="1"/>
  <c r="H400" i="1" l="1"/>
  <c r="AM359" i="1"/>
  <c r="AM362" i="1"/>
  <c r="AM353" i="1"/>
  <c r="AM350" i="1"/>
  <c r="AM398" i="1" l="1"/>
  <c r="AL398" i="1"/>
  <c r="H194" i="1"/>
  <c r="F188" i="1"/>
  <c r="H168" i="1"/>
  <c r="F105" i="1"/>
  <c r="H569" i="1"/>
  <c r="F567" i="1"/>
  <c r="F566" i="1" s="1"/>
  <c r="AM426" i="1" l="1"/>
  <c r="AL426" i="1"/>
  <c r="AM331" i="1"/>
  <c r="AM285" i="1"/>
  <c r="AL285" i="1"/>
  <c r="AL331" i="1"/>
  <c r="AM167" i="1" l="1"/>
  <c r="AM166" i="1" s="1"/>
  <c r="AL167" i="1"/>
  <c r="AM133" i="1"/>
  <c r="AL133" i="1"/>
  <c r="AM115" i="1"/>
  <c r="AL115" i="1"/>
  <c r="AL166" i="1" l="1"/>
  <c r="H399" i="1"/>
  <c r="AM588" i="1" l="1"/>
  <c r="AL588" i="1"/>
  <c r="AM567" i="1" l="1"/>
  <c r="H568" i="1"/>
  <c r="G129" i="1" l="1"/>
  <c r="F133" i="1"/>
  <c r="F115" i="1"/>
  <c r="H77" i="1"/>
  <c r="F398" i="1" l="1"/>
  <c r="H398" i="1" s="1"/>
  <c r="G429" i="1"/>
  <c r="AM583" i="1"/>
  <c r="G583" i="1"/>
  <c r="AL583" i="1"/>
  <c r="H586" i="1"/>
  <c r="H585" i="1"/>
  <c r="H584" i="1"/>
  <c r="F167" i="1"/>
  <c r="F166" i="1" l="1"/>
  <c r="H166" i="1" s="1"/>
  <c r="F656" i="1"/>
  <c r="F94" i="1"/>
  <c r="F64" i="1" l="1"/>
  <c r="F559" i="1"/>
  <c r="AM45" i="1" l="1"/>
  <c r="AL45" i="1"/>
  <c r="H47" i="1"/>
  <c r="G45" i="1"/>
  <c r="H49" i="1"/>
  <c r="AM326" i="1" l="1"/>
  <c r="AL326" i="1"/>
  <c r="AM308" i="1"/>
  <c r="AL308" i="1"/>
  <c r="AM286" i="1"/>
  <c r="AM278" i="1"/>
  <c r="AL278" i="1"/>
  <c r="AM337" i="1"/>
  <c r="AL337" i="1"/>
  <c r="G337" i="1"/>
  <c r="F337" i="1"/>
  <c r="F336" i="1" s="1"/>
  <c r="F307" i="1" s="1"/>
  <c r="G308" i="1"/>
  <c r="AM342" i="1"/>
  <c r="AL342" i="1"/>
  <c r="AM336" i="1" l="1"/>
  <c r="AL336" i="1"/>
  <c r="AM322" i="1"/>
  <c r="AL322" i="1"/>
  <c r="G322" i="1"/>
  <c r="G396" i="1"/>
  <c r="AM396" i="1"/>
  <c r="AL396" i="1"/>
  <c r="F396" i="1"/>
  <c r="AM393" i="1" l="1"/>
  <c r="AL393" i="1"/>
  <c r="G393" i="1"/>
  <c r="F393" i="1"/>
  <c r="AM390" i="1"/>
  <c r="AL390" i="1"/>
  <c r="G390" i="1"/>
  <c r="F390" i="1"/>
  <c r="AM386" i="1"/>
  <c r="AM385" i="1" s="1"/>
  <c r="AL386" i="1"/>
  <c r="AL385" i="1" s="1"/>
  <c r="G386" i="1"/>
  <c r="G385" i="1" s="1"/>
  <c r="F385" i="1"/>
  <c r="G382" i="1"/>
  <c r="G377" i="1" s="1"/>
  <c r="F382" i="1"/>
  <c r="F378" i="1"/>
  <c r="G342" i="1"/>
  <c r="G336" i="1" s="1"/>
  <c r="H336" i="1" s="1"/>
  <c r="AM312" i="1"/>
  <c r="AL312" i="1"/>
  <c r="G312" i="1"/>
  <c r="F312" i="1"/>
  <c r="AM389" i="1" l="1"/>
  <c r="F389" i="1"/>
  <c r="G389" i="1"/>
  <c r="AL389" i="1"/>
  <c r="F377" i="1"/>
  <c r="G56" i="1"/>
  <c r="G55" i="1" s="1"/>
  <c r="G54" i="1" s="1"/>
  <c r="G643" i="1" s="1"/>
  <c r="AM129" i="1" l="1"/>
  <c r="H311" i="1"/>
  <c r="H310" i="1"/>
  <c r="H309" i="1"/>
  <c r="H23" i="1"/>
  <c r="F20" i="1" l="1"/>
  <c r="F19" i="1" s="1"/>
  <c r="F468" i="1"/>
  <c r="H470" i="1"/>
  <c r="J470" i="1" s="1"/>
  <c r="M470" i="1" s="1"/>
  <c r="P470" i="1" s="1"/>
  <c r="S470" i="1" s="1"/>
  <c r="V470" i="1" s="1"/>
  <c r="Y470" i="1" s="1"/>
  <c r="AB470" i="1" s="1"/>
  <c r="AE470" i="1" s="1"/>
  <c r="AH470" i="1" s="1"/>
  <c r="AK470" i="1" s="1"/>
  <c r="F465" i="1"/>
  <c r="H376" i="1"/>
  <c r="H375" i="1"/>
  <c r="H415" i="1"/>
  <c r="F457" i="1" l="1"/>
  <c r="G88" i="1"/>
  <c r="H40" i="1"/>
  <c r="G37" i="1"/>
  <c r="G211" i="1"/>
  <c r="G210" i="1" s="1"/>
  <c r="G209" i="1" s="1"/>
  <c r="G667" i="1" s="1"/>
  <c r="H289" i="1"/>
  <c r="H288" i="1"/>
  <c r="H287" i="1"/>
  <c r="H281" i="1"/>
  <c r="H280" i="1"/>
  <c r="H279" i="1"/>
  <c r="G14" i="1"/>
  <c r="G641" i="1" s="1"/>
  <c r="G17" i="1"/>
  <c r="G28" i="1"/>
  <c r="G27" i="1" s="1"/>
  <c r="G640" i="1" s="1"/>
  <c r="G32" i="1"/>
  <c r="G41" i="1"/>
  <c r="G52" i="1"/>
  <c r="G59" i="1"/>
  <c r="G58" i="1" s="1"/>
  <c r="G645" i="1" s="1"/>
  <c r="G62" i="1"/>
  <c r="G109" i="1"/>
  <c r="G108" i="1" s="1"/>
  <c r="G104" i="1" s="1"/>
  <c r="G649" i="1" s="1"/>
  <c r="G115" i="1"/>
  <c r="G114" i="1" s="1"/>
  <c r="G651" i="1" s="1"/>
  <c r="G121" i="1"/>
  <c r="G133" i="1"/>
  <c r="G143" i="1"/>
  <c r="G145" i="1"/>
  <c r="G152" i="1"/>
  <c r="G151" i="1" s="1"/>
  <c r="G170" i="1"/>
  <c r="G172" i="1"/>
  <c r="G185" i="1"/>
  <c r="G184" i="1" s="1"/>
  <c r="G200" i="1"/>
  <c r="G199" i="1" s="1"/>
  <c r="G664" i="1" s="1"/>
  <c r="G204" i="1"/>
  <c r="G207" i="1"/>
  <c r="G227" i="1"/>
  <c r="G226" i="1" s="1"/>
  <c r="G229" i="1"/>
  <c r="G235" i="1"/>
  <c r="G240" i="1"/>
  <c r="G239" i="1" s="1"/>
  <c r="G270" i="1"/>
  <c r="G278" i="1"/>
  <c r="G282" i="1"/>
  <c r="G286" i="1"/>
  <c r="G290" i="1"/>
  <c r="G294" i="1"/>
  <c r="G316" i="1"/>
  <c r="G374" i="1"/>
  <c r="G373" i="1" s="1"/>
  <c r="G409" i="1"/>
  <c r="G414" i="1"/>
  <c r="G418" i="1"/>
  <c r="G422" i="1"/>
  <c r="G458" i="1"/>
  <c r="G465" i="1"/>
  <c r="G472" i="1"/>
  <c r="G475" i="1"/>
  <c r="G495" i="1"/>
  <c r="G499" i="1"/>
  <c r="G503" i="1"/>
  <c r="G519" i="1"/>
  <c r="G522" i="1"/>
  <c r="G528" i="1"/>
  <c r="G531" i="1"/>
  <c r="G533" i="1"/>
  <c r="G537" i="1"/>
  <c r="G545" i="1"/>
  <c r="G550" i="1"/>
  <c r="G549" i="1" s="1"/>
  <c r="G562" i="1"/>
  <c r="G594" i="1"/>
  <c r="G593" i="1" s="1"/>
  <c r="G582" i="1" s="1"/>
  <c r="G605" i="1"/>
  <c r="G601" i="1" s="1"/>
  <c r="G621" i="1"/>
  <c r="G620" i="1" s="1"/>
  <c r="G619" i="1" s="1"/>
  <c r="G671" i="1" s="1"/>
  <c r="G631" i="1"/>
  <c r="G630" i="1" s="1"/>
  <c r="G635" i="1"/>
  <c r="G61" i="1" l="1"/>
  <c r="G142" i="1"/>
  <c r="G655" i="1" s="1"/>
  <c r="H602" i="1"/>
  <c r="G536" i="1"/>
  <c r="G668" i="1"/>
  <c r="G652" i="1"/>
  <c r="G225" i="1"/>
  <c r="G670" i="1"/>
  <c r="G183" i="1"/>
  <c r="G663" i="1"/>
  <c r="G408" i="1"/>
  <c r="G36" i="1"/>
  <c r="G31" i="1" s="1"/>
  <c r="G307" i="1"/>
  <c r="G306" i="1" s="1"/>
  <c r="G305" i="1" s="1"/>
  <c r="G659" i="1" s="1"/>
  <c r="G277" i="1"/>
  <c r="G269" i="1" s="1"/>
  <c r="G658" i="1" s="1"/>
  <c r="G498" i="1"/>
  <c r="G629" i="1"/>
  <c r="G518" i="1"/>
  <c r="G527" i="1"/>
  <c r="G517" i="1"/>
  <c r="G169" i="1"/>
  <c r="G657" i="1" s="1"/>
  <c r="G526" i="1"/>
  <c r="G666" i="1" s="1"/>
  <c r="G471" i="1"/>
  <c r="G457" i="1" s="1"/>
  <c r="G456" i="1" s="1"/>
  <c r="G661" i="1" s="1"/>
  <c r="G234" i="1"/>
  <c r="G233" i="1" s="1"/>
  <c r="G128" i="1"/>
  <c r="G13" i="1"/>
  <c r="G12" i="1" s="1"/>
  <c r="G11" i="1" s="1"/>
  <c r="G646" i="1"/>
  <c r="G203" i="1"/>
  <c r="G544" i="1"/>
  <c r="G543" i="1"/>
  <c r="AM409" i="1"/>
  <c r="AM282" i="1"/>
  <c r="AM229" i="1"/>
  <c r="AM29" i="1"/>
  <c r="AM28" i="1" s="1"/>
  <c r="AM27" i="1" s="1"/>
  <c r="AM640" i="1" s="1"/>
  <c r="G407" i="1" l="1"/>
  <c r="G660" i="1" s="1"/>
  <c r="G138" i="1"/>
  <c r="G492" i="1"/>
  <c r="G662" i="1" s="1"/>
  <c r="G26" i="1"/>
  <c r="G656" i="1"/>
  <c r="G581" i="1"/>
  <c r="G642" i="1"/>
  <c r="G103" i="1"/>
  <c r="G653" i="1"/>
  <c r="G628" i="1"/>
  <c r="G627" i="1" s="1"/>
  <c r="G644" i="1"/>
  <c r="G542" i="1"/>
  <c r="G516" i="1"/>
  <c r="G202" i="1"/>
  <c r="AM270" i="1"/>
  <c r="AL286" i="1"/>
  <c r="AL282" i="1"/>
  <c r="AM290" i="1"/>
  <c r="AL290" i="1"/>
  <c r="AJ290" i="1"/>
  <c r="AI290" i="1"/>
  <c r="AG290" i="1"/>
  <c r="AF290" i="1"/>
  <c r="AD290" i="1"/>
  <c r="AC290" i="1"/>
  <c r="AA290" i="1"/>
  <c r="Z290" i="1"/>
  <c r="X290" i="1"/>
  <c r="W290" i="1"/>
  <c r="U290" i="1"/>
  <c r="T290" i="1"/>
  <c r="R290" i="1"/>
  <c r="Q290" i="1"/>
  <c r="O290" i="1"/>
  <c r="N290" i="1"/>
  <c r="L290" i="1"/>
  <c r="K290" i="1"/>
  <c r="I290" i="1"/>
  <c r="AL229" i="1"/>
  <c r="AL129" i="1"/>
  <c r="AL52" i="1"/>
  <c r="AL29" i="1"/>
  <c r="AL28" i="1" s="1"/>
  <c r="AL27" i="1" s="1"/>
  <c r="AL640" i="1" s="1"/>
  <c r="G268" i="1" l="1"/>
  <c r="G232" i="1" s="1"/>
  <c r="G198" i="1"/>
  <c r="G25" i="1" s="1"/>
  <c r="G665" i="1"/>
  <c r="G672" i="1" s="1"/>
  <c r="F29" i="1"/>
  <c r="F97" i="1"/>
  <c r="H97" i="1" s="1"/>
  <c r="H94" i="1"/>
  <c r="F558" i="1"/>
  <c r="H62" i="1"/>
  <c r="H229" i="1"/>
  <c r="J229" i="1" s="1"/>
  <c r="M229" i="1" s="1"/>
  <c r="H293" i="1"/>
  <c r="J293" i="1" s="1"/>
  <c r="J292" i="1"/>
  <c r="M292" i="1" s="1"/>
  <c r="P292" i="1" s="1"/>
  <c r="S292" i="1" s="1"/>
  <c r="V292" i="1" s="1"/>
  <c r="Y292" i="1" s="1"/>
  <c r="AB292" i="1" s="1"/>
  <c r="AE292" i="1" s="1"/>
  <c r="AH292" i="1" s="1"/>
  <c r="AK292" i="1" s="1"/>
  <c r="H291" i="1"/>
  <c r="H285" i="1"/>
  <c r="F282" i="1"/>
  <c r="H282" i="1" s="1"/>
  <c r="J282" i="1" s="1"/>
  <c r="M282" i="1" s="1"/>
  <c r="P282" i="1" s="1"/>
  <c r="S282" i="1" s="1"/>
  <c r="F290" i="1"/>
  <c r="H286" i="1"/>
  <c r="H278" i="1"/>
  <c r="H468" i="1"/>
  <c r="F260" i="1"/>
  <c r="F256" i="1"/>
  <c r="H256" i="1" s="1"/>
  <c r="H105" i="1"/>
  <c r="F104" i="1"/>
  <c r="F649" i="1" s="1"/>
  <c r="F129" i="1"/>
  <c r="F128" i="1" s="1"/>
  <c r="F653" i="1" s="1"/>
  <c r="H601" i="1"/>
  <c r="F605" i="1"/>
  <c r="H284" i="1"/>
  <c r="H283" i="1"/>
  <c r="H534" i="1"/>
  <c r="J534" i="1" s="1"/>
  <c r="M534" i="1" s="1"/>
  <c r="P534" i="1" s="1"/>
  <c r="S534" i="1" s="1"/>
  <c r="V534" i="1" s="1"/>
  <c r="Y534" i="1" s="1"/>
  <c r="AB534" i="1" s="1"/>
  <c r="AE534" i="1" s="1"/>
  <c r="AH534" i="1" s="1"/>
  <c r="AK534" i="1" s="1"/>
  <c r="J310" i="1"/>
  <c r="H421" i="1"/>
  <c r="H420" i="1"/>
  <c r="H419" i="1"/>
  <c r="AM418" i="1"/>
  <c r="AL418" i="1"/>
  <c r="AJ418" i="1"/>
  <c r="AI418" i="1"/>
  <c r="AG418" i="1"/>
  <c r="AF418" i="1"/>
  <c r="AE418" i="1"/>
  <c r="AD418" i="1"/>
  <c r="AC418" i="1"/>
  <c r="AA418" i="1"/>
  <c r="Z418" i="1"/>
  <c r="X418" i="1"/>
  <c r="W418" i="1"/>
  <c r="U418" i="1"/>
  <c r="T418" i="1"/>
  <c r="Q418" i="1"/>
  <c r="O418" i="1"/>
  <c r="N418" i="1"/>
  <c r="L418" i="1"/>
  <c r="K418" i="1"/>
  <c r="I418" i="1"/>
  <c r="F418" i="1"/>
  <c r="H418" i="1" s="1"/>
  <c r="F414" i="1"/>
  <c r="F294" i="1"/>
  <c r="H294" i="1" s="1"/>
  <c r="H636" i="1"/>
  <c r="J636" i="1" s="1"/>
  <c r="M636" i="1" s="1"/>
  <c r="P636" i="1" s="1"/>
  <c r="S636" i="1" s="1"/>
  <c r="V636" i="1" s="1"/>
  <c r="Y636" i="1" s="1"/>
  <c r="AB636" i="1" s="1"/>
  <c r="AE636" i="1" s="1"/>
  <c r="AH636" i="1" s="1"/>
  <c r="AK636" i="1" s="1"/>
  <c r="H634" i="1"/>
  <c r="J634" i="1" s="1"/>
  <c r="M634" i="1" s="1"/>
  <c r="P634" i="1" s="1"/>
  <c r="S634" i="1" s="1"/>
  <c r="V634" i="1" s="1"/>
  <c r="Y634" i="1" s="1"/>
  <c r="AB634" i="1" s="1"/>
  <c r="AE634" i="1" s="1"/>
  <c r="AH634" i="1" s="1"/>
  <c r="AK634" i="1" s="1"/>
  <c r="H633" i="1"/>
  <c r="J633" i="1" s="1"/>
  <c r="M633" i="1" s="1"/>
  <c r="P633" i="1" s="1"/>
  <c r="S633" i="1" s="1"/>
  <c r="V633" i="1" s="1"/>
  <c r="Y633" i="1" s="1"/>
  <c r="AB633" i="1" s="1"/>
  <c r="AE633" i="1" s="1"/>
  <c r="AH633" i="1" s="1"/>
  <c r="AK633" i="1" s="1"/>
  <c r="H625" i="1"/>
  <c r="H624" i="1"/>
  <c r="H623" i="1"/>
  <c r="J623" i="1" s="1"/>
  <c r="M623" i="1" s="1"/>
  <c r="P623" i="1" s="1"/>
  <c r="S623" i="1" s="1"/>
  <c r="V623" i="1" s="1"/>
  <c r="Y623" i="1" s="1"/>
  <c r="AB623" i="1" s="1"/>
  <c r="AE623" i="1" s="1"/>
  <c r="AH623" i="1" s="1"/>
  <c r="AK623" i="1" s="1"/>
  <c r="H622" i="1"/>
  <c r="J622" i="1" s="1"/>
  <c r="M622" i="1" s="1"/>
  <c r="P622" i="1" s="1"/>
  <c r="S622" i="1" s="1"/>
  <c r="V622" i="1" s="1"/>
  <c r="Y622" i="1" s="1"/>
  <c r="AB622" i="1" s="1"/>
  <c r="AE622" i="1" s="1"/>
  <c r="AH622" i="1" s="1"/>
  <c r="AK622" i="1" s="1"/>
  <c r="H617" i="1"/>
  <c r="J617" i="1" s="1"/>
  <c r="M617" i="1" s="1"/>
  <c r="H616" i="1"/>
  <c r="J616" i="1" s="1"/>
  <c r="M616" i="1" s="1"/>
  <c r="P616" i="1" s="1"/>
  <c r="S616" i="1" s="1"/>
  <c r="V616" i="1" s="1"/>
  <c r="Y616" i="1" s="1"/>
  <c r="AB616" i="1" s="1"/>
  <c r="AE616" i="1" s="1"/>
  <c r="AH616" i="1" s="1"/>
  <c r="AK616" i="1" s="1"/>
  <c r="H615" i="1"/>
  <c r="J615" i="1" s="1"/>
  <c r="M615" i="1" s="1"/>
  <c r="H614" i="1"/>
  <c r="J614" i="1" s="1"/>
  <c r="M614" i="1" s="1"/>
  <c r="H613" i="1"/>
  <c r="J613" i="1" s="1"/>
  <c r="M613" i="1" s="1"/>
  <c r="H612" i="1"/>
  <c r="J612" i="1" s="1"/>
  <c r="M612" i="1" s="1"/>
  <c r="P612" i="1" s="1"/>
  <c r="S612" i="1" s="1"/>
  <c r="V612" i="1" s="1"/>
  <c r="Y612" i="1" s="1"/>
  <c r="AB612" i="1" s="1"/>
  <c r="AE612" i="1" s="1"/>
  <c r="AH612" i="1" s="1"/>
  <c r="AK612" i="1" s="1"/>
  <c r="H611" i="1"/>
  <c r="J611" i="1" s="1"/>
  <c r="M611" i="1" s="1"/>
  <c r="P611" i="1" s="1"/>
  <c r="S611" i="1" s="1"/>
  <c r="V611" i="1" s="1"/>
  <c r="Y611" i="1" s="1"/>
  <c r="AB611" i="1" s="1"/>
  <c r="AE611" i="1" s="1"/>
  <c r="AH611" i="1" s="1"/>
  <c r="AK611" i="1" s="1"/>
  <c r="H610" i="1"/>
  <c r="H609" i="1"/>
  <c r="H608" i="1"/>
  <c r="H607" i="1"/>
  <c r="J607" i="1" s="1"/>
  <c r="M607" i="1" s="1"/>
  <c r="P607" i="1" s="1"/>
  <c r="S607" i="1" s="1"/>
  <c r="H606" i="1"/>
  <c r="J606" i="1" s="1"/>
  <c r="M606" i="1" s="1"/>
  <c r="P606" i="1" s="1"/>
  <c r="S606" i="1" s="1"/>
  <c r="V606" i="1" s="1"/>
  <c r="Y606" i="1" s="1"/>
  <c r="AB606" i="1" s="1"/>
  <c r="AE606" i="1" s="1"/>
  <c r="AH606" i="1" s="1"/>
  <c r="AK606" i="1" s="1"/>
  <c r="H595" i="1"/>
  <c r="J595" i="1" s="1"/>
  <c r="M595" i="1" s="1"/>
  <c r="P595" i="1" s="1"/>
  <c r="S595" i="1" s="1"/>
  <c r="V595" i="1" s="1"/>
  <c r="Y595" i="1" s="1"/>
  <c r="AB595" i="1" s="1"/>
  <c r="AE595" i="1" s="1"/>
  <c r="AH595" i="1" s="1"/>
  <c r="AK595" i="1" s="1"/>
  <c r="H587" i="1"/>
  <c r="H583" i="1"/>
  <c r="H576" i="1"/>
  <c r="J576" i="1" s="1"/>
  <c r="M576" i="1" s="1"/>
  <c r="P576" i="1" s="1"/>
  <c r="S576" i="1" s="1"/>
  <c r="V576" i="1" s="1"/>
  <c r="Y576" i="1" s="1"/>
  <c r="AB576" i="1" s="1"/>
  <c r="AE576" i="1" s="1"/>
  <c r="AH576" i="1" s="1"/>
  <c r="AK576" i="1" s="1"/>
  <c r="H572" i="1"/>
  <c r="H571" i="1"/>
  <c r="H570" i="1"/>
  <c r="J570" i="1" s="1"/>
  <c r="M570" i="1" s="1"/>
  <c r="P570" i="1" s="1"/>
  <c r="S570" i="1" s="1"/>
  <c r="V570" i="1" s="1"/>
  <c r="Y570" i="1" s="1"/>
  <c r="AB570" i="1" s="1"/>
  <c r="AE570" i="1" s="1"/>
  <c r="AH570" i="1" s="1"/>
  <c r="AK570" i="1" s="1"/>
  <c r="H565" i="1"/>
  <c r="J565" i="1" s="1"/>
  <c r="M565" i="1" s="1"/>
  <c r="H564" i="1"/>
  <c r="J564" i="1" s="1"/>
  <c r="M564" i="1" s="1"/>
  <c r="H563" i="1"/>
  <c r="J563" i="1" s="1"/>
  <c r="M563" i="1" s="1"/>
  <c r="H560" i="1"/>
  <c r="J560" i="1" s="1"/>
  <c r="M560" i="1" s="1"/>
  <c r="P560" i="1" s="1"/>
  <c r="H556" i="1"/>
  <c r="H555" i="1"/>
  <c r="J555" i="1" s="1"/>
  <c r="M555" i="1" s="1"/>
  <c r="P555" i="1" s="1"/>
  <c r="S555" i="1" s="1"/>
  <c r="V555" i="1" s="1"/>
  <c r="Y555" i="1" s="1"/>
  <c r="AB555" i="1" s="1"/>
  <c r="AE555" i="1" s="1"/>
  <c r="AH555" i="1" s="1"/>
  <c r="AK555" i="1" s="1"/>
  <c r="H554" i="1"/>
  <c r="J554" i="1" s="1"/>
  <c r="M554" i="1" s="1"/>
  <c r="P554" i="1" s="1"/>
  <c r="S554" i="1" s="1"/>
  <c r="V554" i="1" s="1"/>
  <c r="Y554" i="1" s="1"/>
  <c r="AB554" i="1" s="1"/>
  <c r="AE554" i="1" s="1"/>
  <c r="AH554" i="1" s="1"/>
  <c r="AK554" i="1" s="1"/>
  <c r="H553" i="1"/>
  <c r="H552" i="1"/>
  <c r="J552" i="1" s="1"/>
  <c r="M552" i="1" s="1"/>
  <c r="P552" i="1" s="1"/>
  <c r="S552" i="1" s="1"/>
  <c r="V552" i="1" s="1"/>
  <c r="Y552" i="1" s="1"/>
  <c r="AB552" i="1" s="1"/>
  <c r="AE552" i="1" s="1"/>
  <c r="AH552" i="1" s="1"/>
  <c r="AK552" i="1" s="1"/>
  <c r="H551" i="1"/>
  <c r="J551" i="1" s="1"/>
  <c r="M551" i="1" s="1"/>
  <c r="P551" i="1" s="1"/>
  <c r="S551" i="1" s="1"/>
  <c r="V551" i="1" s="1"/>
  <c r="Y551" i="1" s="1"/>
  <c r="AB551" i="1" s="1"/>
  <c r="AE551" i="1" s="1"/>
  <c r="AH551" i="1" s="1"/>
  <c r="AK551" i="1" s="1"/>
  <c r="H548" i="1"/>
  <c r="J548" i="1" s="1"/>
  <c r="M548" i="1" s="1"/>
  <c r="P548" i="1" s="1"/>
  <c r="S548" i="1" s="1"/>
  <c r="V548" i="1" s="1"/>
  <c r="Y548" i="1" s="1"/>
  <c r="AB548" i="1" s="1"/>
  <c r="AE548" i="1" s="1"/>
  <c r="AH548" i="1" s="1"/>
  <c r="AK548" i="1" s="1"/>
  <c r="H547" i="1"/>
  <c r="J547" i="1" s="1"/>
  <c r="M547" i="1" s="1"/>
  <c r="P547" i="1" s="1"/>
  <c r="S547" i="1" s="1"/>
  <c r="V547" i="1" s="1"/>
  <c r="Y547" i="1" s="1"/>
  <c r="AB547" i="1" s="1"/>
  <c r="AE547" i="1" s="1"/>
  <c r="AH547" i="1" s="1"/>
  <c r="AK547" i="1" s="1"/>
  <c r="H546" i="1"/>
  <c r="J546" i="1" s="1"/>
  <c r="M546" i="1" s="1"/>
  <c r="P546" i="1" s="1"/>
  <c r="S546" i="1" s="1"/>
  <c r="V546" i="1" s="1"/>
  <c r="Y546" i="1" s="1"/>
  <c r="AB546" i="1" s="1"/>
  <c r="AE546" i="1" s="1"/>
  <c r="AH546" i="1" s="1"/>
  <c r="AK546" i="1" s="1"/>
  <c r="H539" i="1"/>
  <c r="H538" i="1" s="1"/>
  <c r="H532" i="1"/>
  <c r="J532" i="1" s="1"/>
  <c r="M532" i="1" s="1"/>
  <c r="P532" i="1" s="1"/>
  <c r="S532" i="1" s="1"/>
  <c r="V532" i="1" s="1"/>
  <c r="Y532" i="1" s="1"/>
  <c r="AB532" i="1" s="1"/>
  <c r="AE532" i="1" s="1"/>
  <c r="AH532" i="1" s="1"/>
  <c r="AK532" i="1" s="1"/>
  <c r="H530" i="1"/>
  <c r="J530" i="1" s="1"/>
  <c r="M530" i="1" s="1"/>
  <c r="P530" i="1" s="1"/>
  <c r="S530" i="1" s="1"/>
  <c r="V530" i="1" s="1"/>
  <c r="Y530" i="1" s="1"/>
  <c r="AB530" i="1" s="1"/>
  <c r="AE530" i="1" s="1"/>
  <c r="AH530" i="1" s="1"/>
  <c r="AK530" i="1" s="1"/>
  <c r="H529" i="1"/>
  <c r="J529" i="1" s="1"/>
  <c r="M529" i="1" s="1"/>
  <c r="P529" i="1" s="1"/>
  <c r="S529" i="1" s="1"/>
  <c r="V529" i="1" s="1"/>
  <c r="Y529" i="1" s="1"/>
  <c r="AB529" i="1" s="1"/>
  <c r="AE529" i="1" s="1"/>
  <c r="AH529" i="1" s="1"/>
  <c r="AK529" i="1" s="1"/>
  <c r="H524" i="1"/>
  <c r="J524" i="1" s="1"/>
  <c r="M524" i="1" s="1"/>
  <c r="P524" i="1" s="1"/>
  <c r="S524" i="1" s="1"/>
  <c r="V524" i="1" s="1"/>
  <c r="Y524" i="1" s="1"/>
  <c r="AB524" i="1" s="1"/>
  <c r="AE524" i="1" s="1"/>
  <c r="AH524" i="1" s="1"/>
  <c r="AK524" i="1" s="1"/>
  <c r="H523" i="1"/>
  <c r="J523" i="1" s="1"/>
  <c r="M523" i="1" s="1"/>
  <c r="P523" i="1" s="1"/>
  <c r="S523" i="1" s="1"/>
  <c r="V523" i="1" s="1"/>
  <c r="Y523" i="1" s="1"/>
  <c r="AB523" i="1" s="1"/>
  <c r="AE523" i="1" s="1"/>
  <c r="AH523" i="1" s="1"/>
  <c r="AK523" i="1" s="1"/>
  <c r="H521" i="1"/>
  <c r="J521" i="1" s="1"/>
  <c r="M521" i="1" s="1"/>
  <c r="P521" i="1" s="1"/>
  <c r="S521" i="1" s="1"/>
  <c r="V521" i="1" s="1"/>
  <c r="Y521" i="1" s="1"/>
  <c r="AB521" i="1" s="1"/>
  <c r="AE521" i="1" s="1"/>
  <c r="AH521" i="1" s="1"/>
  <c r="AK521" i="1" s="1"/>
  <c r="H520" i="1"/>
  <c r="J520" i="1" s="1"/>
  <c r="M520" i="1" s="1"/>
  <c r="P520" i="1" s="1"/>
  <c r="S520" i="1" s="1"/>
  <c r="V520" i="1" s="1"/>
  <c r="Y520" i="1" s="1"/>
  <c r="AB520" i="1" s="1"/>
  <c r="AE520" i="1" s="1"/>
  <c r="AH520" i="1" s="1"/>
  <c r="AK520" i="1" s="1"/>
  <c r="H506" i="1"/>
  <c r="J506" i="1" s="1"/>
  <c r="M506" i="1" s="1"/>
  <c r="P506" i="1" s="1"/>
  <c r="S506" i="1" s="1"/>
  <c r="V506" i="1" s="1"/>
  <c r="Y506" i="1" s="1"/>
  <c r="AB506" i="1" s="1"/>
  <c r="AE506" i="1" s="1"/>
  <c r="AH506" i="1" s="1"/>
  <c r="AK506" i="1" s="1"/>
  <c r="H505" i="1"/>
  <c r="J505" i="1" s="1"/>
  <c r="M505" i="1" s="1"/>
  <c r="P505" i="1" s="1"/>
  <c r="S505" i="1" s="1"/>
  <c r="V505" i="1" s="1"/>
  <c r="Y505" i="1" s="1"/>
  <c r="AB505" i="1" s="1"/>
  <c r="AE505" i="1" s="1"/>
  <c r="AH505" i="1" s="1"/>
  <c r="AK505" i="1" s="1"/>
  <c r="H504" i="1"/>
  <c r="J504" i="1" s="1"/>
  <c r="M504" i="1" s="1"/>
  <c r="P504" i="1" s="1"/>
  <c r="S504" i="1" s="1"/>
  <c r="V504" i="1" s="1"/>
  <c r="Y504" i="1" s="1"/>
  <c r="AB504" i="1" s="1"/>
  <c r="AE504" i="1" s="1"/>
  <c r="H502" i="1"/>
  <c r="J502" i="1" s="1"/>
  <c r="M502" i="1" s="1"/>
  <c r="P502" i="1" s="1"/>
  <c r="S502" i="1" s="1"/>
  <c r="V502" i="1" s="1"/>
  <c r="Y502" i="1" s="1"/>
  <c r="AB502" i="1" s="1"/>
  <c r="AE502" i="1" s="1"/>
  <c r="AH502" i="1" s="1"/>
  <c r="AK502" i="1" s="1"/>
  <c r="H501" i="1"/>
  <c r="J501" i="1" s="1"/>
  <c r="M501" i="1" s="1"/>
  <c r="P501" i="1" s="1"/>
  <c r="S501" i="1" s="1"/>
  <c r="V501" i="1" s="1"/>
  <c r="Y501" i="1" s="1"/>
  <c r="AB501" i="1" s="1"/>
  <c r="AE501" i="1" s="1"/>
  <c r="AH501" i="1" s="1"/>
  <c r="AK501" i="1" s="1"/>
  <c r="H500" i="1"/>
  <c r="J500" i="1" s="1"/>
  <c r="M500" i="1" s="1"/>
  <c r="P500" i="1" s="1"/>
  <c r="J496" i="1"/>
  <c r="M496" i="1" s="1"/>
  <c r="P496" i="1" s="1"/>
  <c r="S496" i="1" s="1"/>
  <c r="V496" i="1" s="1"/>
  <c r="Y496" i="1" s="1"/>
  <c r="AB496" i="1" s="1"/>
  <c r="AE496" i="1" s="1"/>
  <c r="H484" i="1"/>
  <c r="J484" i="1" s="1"/>
  <c r="M484" i="1" s="1"/>
  <c r="P484" i="1" s="1"/>
  <c r="S484" i="1" s="1"/>
  <c r="V484" i="1" s="1"/>
  <c r="Y484" i="1" s="1"/>
  <c r="AB484" i="1" s="1"/>
  <c r="AE484" i="1" s="1"/>
  <c r="AH484" i="1" s="1"/>
  <c r="AK484" i="1" s="1"/>
  <c r="H483" i="1"/>
  <c r="J483" i="1" s="1"/>
  <c r="M483" i="1" s="1"/>
  <c r="P483" i="1" s="1"/>
  <c r="S483" i="1" s="1"/>
  <c r="V483" i="1" s="1"/>
  <c r="Y483" i="1" s="1"/>
  <c r="AB483" i="1" s="1"/>
  <c r="AE483" i="1" s="1"/>
  <c r="AH483" i="1" s="1"/>
  <c r="AK483" i="1" s="1"/>
  <c r="H482" i="1"/>
  <c r="J482" i="1" s="1"/>
  <c r="M482" i="1" s="1"/>
  <c r="P482" i="1" s="1"/>
  <c r="S482" i="1" s="1"/>
  <c r="V482" i="1" s="1"/>
  <c r="Y482" i="1" s="1"/>
  <c r="AB482" i="1" s="1"/>
  <c r="AE482" i="1" s="1"/>
  <c r="AH482" i="1" s="1"/>
  <c r="AK482" i="1" s="1"/>
  <c r="H481" i="1"/>
  <c r="J481" i="1" s="1"/>
  <c r="M481" i="1" s="1"/>
  <c r="P481" i="1" s="1"/>
  <c r="S481" i="1" s="1"/>
  <c r="V481" i="1" s="1"/>
  <c r="Y481" i="1" s="1"/>
  <c r="AB481" i="1" s="1"/>
  <c r="AE481" i="1" s="1"/>
  <c r="AH481" i="1" s="1"/>
  <c r="AK481" i="1" s="1"/>
  <c r="H480" i="1"/>
  <c r="H479" i="1"/>
  <c r="H478" i="1"/>
  <c r="J478" i="1" s="1"/>
  <c r="AO475" i="1" s="1"/>
  <c r="H477" i="1"/>
  <c r="J477" i="1" s="1"/>
  <c r="M477" i="1" s="1"/>
  <c r="P477" i="1" s="1"/>
  <c r="S477" i="1" s="1"/>
  <c r="V477" i="1" s="1"/>
  <c r="Y477" i="1" s="1"/>
  <c r="AB477" i="1" s="1"/>
  <c r="AE477" i="1" s="1"/>
  <c r="AH477" i="1" s="1"/>
  <c r="AK477" i="1" s="1"/>
  <c r="H474" i="1"/>
  <c r="J474" i="1" s="1"/>
  <c r="M474" i="1" s="1"/>
  <c r="P474" i="1" s="1"/>
  <c r="S474" i="1" s="1"/>
  <c r="V474" i="1" s="1"/>
  <c r="Y474" i="1" s="1"/>
  <c r="AB474" i="1" s="1"/>
  <c r="AE474" i="1" s="1"/>
  <c r="AH474" i="1" s="1"/>
  <c r="AK474" i="1" s="1"/>
  <c r="H473" i="1"/>
  <c r="J473" i="1" s="1"/>
  <c r="M473" i="1" s="1"/>
  <c r="P473" i="1" s="1"/>
  <c r="S473" i="1" s="1"/>
  <c r="V473" i="1" s="1"/>
  <c r="Y473" i="1" s="1"/>
  <c r="AB473" i="1" s="1"/>
  <c r="AE473" i="1" s="1"/>
  <c r="AH473" i="1" s="1"/>
  <c r="AK473" i="1" s="1"/>
  <c r="H469" i="1"/>
  <c r="J469" i="1" s="1"/>
  <c r="M469" i="1" s="1"/>
  <c r="P469" i="1" s="1"/>
  <c r="S469" i="1" s="1"/>
  <c r="V469" i="1" s="1"/>
  <c r="Y469" i="1" s="1"/>
  <c r="AB469" i="1" s="1"/>
  <c r="AE469" i="1" s="1"/>
  <c r="AH469" i="1" s="1"/>
  <c r="AK469" i="1" s="1"/>
  <c r="H467" i="1"/>
  <c r="J467" i="1" s="1"/>
  <c r="M467" i="1" s="1"/>
  <c r="P467" i="1" s="1"/>
  <c r="S467" i="1" s="1"/>
  <c r="V467" i="1" s="1"/>
  <c r="Y467" i="1" s="1"/>
  <c r="AB467" i="1" s="1"/>
  <c r="AE467" i="1" s="1"/>
  <c r="AH467" i="1" s="1"/>
  <c r="AK467" i="1" s="1"/>
  <c r="H466" i="1"/>
  <c r="J466" i="1" s="1"/>
  <c r="M466" i="1" s="1"/>
  <c r="P466" i="1" s="1"/>
  <c r="S466" i="1" s="1"/>
  <c r="V466" i="1" s="1"/>
  <c r="Y466" i="1" s="1"/>
  <c r="AB466" i="1" s="1"/>
  <c r="AE466" i="1" s="1"/>
  <c r="AH466" i="1" s="1"/>
  <c r="AK466" i="1" s="1"/>
  <c r="H464" i="1"/>
  <c r="J464" i="1" s="1"/>
  <c r="M464" i="1" s="1"/>
  <c r="P464" i="1" s="1"/>
  <c r="S464" i="1" s="1"/>
  <c r="V464" i="1" s="1"/>
  <c r="Y464" i="1" s="1"/>
  <c r="AB464" i="1" s="1"/>
  <c r="AE464" i="1" s="1"/>
  <c r="AH464" i="1" s="1"/>
  <c r="AK464" i="1" s="1"/>
  <c r="H463" i="1"/>
  <c r="J463" i="1" s="1"/>
  <c r="M463" i="1" s="1"/>
  <c r="P463" i="1" s="1"/>
  <c r="S463" i="1" s="1"/>
  <c r="V463" i="1" s="1"/>
  <c r="Y463" i="1" s="1"/>
  <c r="AB463" i="1" s="1"/>
  <c r="AE463" i="1" s="1"/>
  <c r="AH463" i="1" s="1"/>
  <c r="AK463" i="1" s="1"/>
  <c r="H462" i="1"/>
  <c r="J462" i="1" s="1"/>
  <c r="M462" i="1" s="1"/>
  <c r="P462" i="1" s="1"/>
  <c r="S462" i="1" s="1"/>
  <c r="V462" i="1" s="1"/>
  <c r="Y462" i="1" s="1"/>
  <c r="AB462" i="1" s="1"/>
  <c r="AE462" i="1" s="1"/>
  <c r="AH462" i="1" s="1"/>
  <c r="AK462" i="1" s="1"/>
  <c r="H461" i="1"/>
  <c r="J461" i="1" s="1"/>
  <c r="M461" i="1" s="1"/>
  <c r="P461" i="1" s="1"/>
  <c r="S461" i="1" s="1"/>
  <c r="V461" i="1" s="1"/>
  <c r="Y461" i="1" s="1"/>
  <c r="AB461" i="1" s="1"/>
  <c r="AE461" i="1" s="1"/>
  <c r="AH461" i="1" s="1"/>
  <c r="AK461" i="1" s="1"/>
  <c r="H460" i="1"/>
  <c r="J460" i="1" s="1"/>
  <c r="M460" i="1" s="1"/>
  <c r="P460" i="1" s="1"/>
  <c r="S460" i="1" s="1"/>
  <c r="V460" i="1" s="1"/>
  <c r="Y460" i="1" s="1"/>
  <c r="AB460" i="1" s="1"/>
  <c r="AE460" i="1" s="1"/>
  <c r="AH460" i="1" s="1"/>
  <c r="AK460" i="1" s="1"/>
  <c r="H459" i="1"/>
  <c r="J459" i="1" s="1"/>
  <c r="M459" i="1" s="1"/>
  <c r="P459" i="1" s="1"/>
  <c r="S459" i="1" s="1"/>
  <c r="V459" i="1" s="1"/>
  <c r="Y459" i="1" s="1"/>
  <c r="AB459" i="1" s="1"/>
  <c r="AE459" i="1" s="1"/>
  <c r="AH459" i="1" s="1"/>
  <c r="AK459" i="1" s="1"/>
  <c r="H429" i="1"/>
  <c r="H426" i="1"/>
  <c r="J426" i="1" s="1"/>
  <c r="M426" i="1" s="1"/>
  <c r="P426" i="1" s="1"/>
  <c r="S426" i="1" s="1"/>
  <c r="V426" i="1" s="1"/>
  <c r="Y426" i="1" s="1"/>
  <c r="AB426" i="1" s="1"/>
  <c r="AE426" i="1" s="1"/>
  <c r="AH426" i="1" s="1"/>
  <c r="AK426" i="1" s="1"/>
  <c r="H424" i="1"/>
  <c r="J424" i="1" s="1"/>
  <c r="M424" i="1" s="1"/>
  <c r="P424" i="1" s="1"/>
  <c r="S424" i="1" s="1"/>
  <c r="V424" i="1" s="1"/>
  <c r="Y424" i="1" s="1"/>
  <c r="AB424" i="1" s="1"/>
  <c r="AE424" i="1" s="1"/>
  <c r="AH424" i="1" s="1"/>
  <c r="AK424" i="1" s="1"/>
  <c r="H423" i="1"/>
  <c r="J423" i="1" s="1"/>
  <c r="M423" i="1" s="1"/>
  <c r="P423" i="1" s="1"/>
  <c r="S423" i="1" s="1"/>
  <c r="V423" i="1" s="1"/>
  <c r="Y423" i="1" s="1"/>
  <c r="AB423" i="1" s="1"/>
  <c r="AE423" i="1" s="1"/>
  <c r="H417" i="1"/>
  <c r="J417" i="1" s="1"/>
  <c r="M417" i="1" s="1"/>
  <c r="P417" i="1" s="1"/>
  <c r="S417" i="1" s="1"/>
  <c r="V417" i="1" s="1"/>
  <c r="Y417" i="1" s="1"/>
  <c r="AB417" i="1" s="1"/>
  <c r="AE417" i="1" s="1"/>
  <c r="AH417" i="1" s="1"/>
  <c r="AK417" i="1" s="1"/>
  <c r="H416" i="1"/>
  <c r="J416" i="1" s="1"/>
  <c r="J415" i="1"/>
  <c r="H413" i="1"/>
  <c r="J413" i="1" s="1"/>
  <c r="H411" i="1"/>
  <c r="J411" i="1" s="1"/>
  <c r="M411" i="1" s="1"/>
  <c r="P411" i="1" s="1"/>
  <c r="S411" i="1" s="1"/>
  <c r="V411" i="1" s="1"/>
  <c r="Y411" i="1" s="1"/>
  <c r="AB411" i="1" s="1"/>
  <c r="AE411" i="1" s="1"/>
  <c r="AH411" i="1" s="1"/>
  <c r="AK411" i="1" s="1"/>
  <c r="H410" i="1"/>
  <c r="J410" i="1" s="1"/>
  <c r="M410" i="1" s="1"/>
  <c r="P410" i="1" s="1"/>
  <c r="S410" i="1" s="1"/>
  <c r="V410" i="1" s="1"/>
  <c r="Y410" i="1" s="1"/>
  <c r="AB410" i="1" s="1"/>
  <c r="AE410" i="1" s="1"/>
  <c r="H406" i="1"/>
  <c r="J406" i="1" s="1"/>
  <c r="M406" i="1" s="1"/>
  <c r="P406" i="1" s="1"/>
  <c r="H397" i="1"/>
  <c r="J397" i="1" s="1"/>
  <c r="M397" i="1" s="1"/>
  <c r="P397" i="1" s="1"/>
  <c r="S397" i="1" s="1"/>
  <c r="V397" i="1" s="1"/>
  <c r="Y397" i="1" s="1"/>
  <c r="AB397" i="1" s="1"/>
  <c r="AE397" i="1" s="1"/>
  <c r="AH397" i="1" s="1"/>
  <c r="AK397" i="1" s="1"/>
  <c r="H396" i="1"/>
  <c r="J396" i="1" s="1"/>
  <c r="M396" i="1" s="1"/>
  <c r="P396" i="1" s="1"/>
  <c r="S396" i="1" s="1"/>
  <c r="V396" i="1" s="1"/>
  <c r="Y396" i="1" s="1"/>
  <c r="AB396" i="1" s="1"/>
  <c r="AE396" i="1" s="1"/>
  <c r="AH396" i="1" s="1"/>
  <c r="AK396" i="1" s="1"/>
  <c r="H395" i="1"/>
  <c r="H394" i="1"/>
  <c r="J394" i="1" s="1"/>
  <c r="M394" i="1" s="1"/>
  <c r="P394" i="1" s="1"/>
  <c r="S394" i="1" s="1"/>
  <c r="V394" i="1" s="1"/>
  <c r="Y394" i="1" s="1"/>
  <c r="AB394" i="1" s="1"/>
  <c r="AE394" i="1" s="1"/>
  <c r="AH394" i="1" s="1"/>
  <c r="AK394" i="1" s="1"/>
  <c r="H393" i="1"/>
  <c r="J393" i="1" s="1"/>
  <c r="M393" i="1" s="1"/>
  <c r="P393" i="1" s="1"/>
  <c r="S393" i="1" s="1"/>
  <c r="V393" i="1" s="1"/>
  <c r="Y393" i="1" s="1"/>
  <c r="AB393" i="1" s="1"/>
  <c r="AE393" i="1" s="1"/>
  <c r="AH393" i="1" s="1"/>
  <c r="AK393" i="1" s="1"/>
  <c r="H392" i="1"/>
  <c r="H391" i="1"/>
  <c r="J391" i="1" s="1"/>
  <c r="M391" i="1" s="1"/>
  <c r="P391" i="1" s="1"/>
  <c r="S391" i="1" s="1"/>
  <c r="V391" i="1" s="1"/>
  <c r="Y391" i="1" s="1"/>
  <c r="AB391" i="1" s="1"/>
  <c r="AE391" i="1" s="1"/>
  <c r="AH391" i="1" s="1"/>
  <c r="AK391" i="1" s="1"/>
  <c r="H390" i="1"/>
  <c r="J390" i="1" s="1"/>
  <c r="M390" i="1" s="1"/>
  <c r="P390" i="1" s="1"/>
  <c r="S390" i="1" s="1"/>
  <c r="V390" i="1" s="1"/>
  <c r="Y390" i="1" s="1"/>
  <c r="AB390" i="1" s="1"/>
  <c r="AE390" i="1" s="1"/>
  <c r="AH390" i="1" s="1"/>
  <c r="AK390" i="1" s="1"/>
  <c r="H389" i="1"/>
  <c r="H388" i="1"/>
  <c r="H387" i="1"/>
  <c r="J387" i="1" s="1"/>
  <c r="M387" i="1" s="1"/>
  <c r="P387" i="1" s="1"/>
  <c r="S387" i="1" s="1"/>
  <c r="V387" i="1" s="1"/>
  <c r="Y387" i="1" s="1"/>
  <c r="AB387" i="1" s="1"/>
  <c r="AE387" i="1" s="1"/>
  <c r="AH387" i="1" s="1"/>
  <c r="AK387" i="1" s="1"/>
  <c r="H386" i="1"/>
  <c r="J386" i="1" s="1"/>
  <c r="M386" i="1" s="1"/>
  <c r="P386" i="1" s="1"/>
  <c r="S386" i="1" s="1"/>
  <c r="V386" i="1" s="1"/>
  <c r="Y386" i="1" s="1"/>
  <c r="AB386" i="1" s="1"/>
  <c r="AE386" i="1" s="1"/>
  <c r="AH386" i="1" s="1"/>
  <c r="AK386" i="1" s="1"/>
  <c r="H385" i="1"/>
  <c r="J385" i="1" s="1"/>
  <c r="M385" i="1" s="1"/>
  <c r="P385" i="1" s="1"/>
  <c r="S385" i="1" s="1"/>
  <c r="V385" i="1" s="1"/>
  <c r="Y385" i="1" s="1"/>
  <c r="AB385" i="1" s="1"/>
  <c r="AE385" i="1" s="1"/>
  <c r="AH385" i="1" s="1"/>
  <c r="AK385" i="1" s="1"/>
  <c r="H384" i="1"/>
  <c r="J384" i="1" s="1"/>
  <c r="M384" i="1" s="1"/>
  <c r="P384" i="1" s="1"/>
  <c r="S384" i="1" s="1"/>
  <c r="V384" i="1" s="1"/>
  <c r="Y384" i="1" s="1"/>
  <c r="AB384" i="1" s="1"/>
  <c r="AE384" i="1" s="1"/>
  <c r="AH384" i="1" s="1"/>
  <c r="AK384" i="1" s="1"/>
  <c r="H383" i="1"/>
  <c r="J383" i="1" s="1"/>
  <c r="M383" i="1" s="1"/>
  <c r="P383" i="1" s="1"/>
  <c r="S383" i="1" s="1"/>
  <c r="H382" i="1"/>
  <c r="J382" i="1" s="1"/>
  <c r="M382" i="1" s="1"/>
  <c r="P382" i="1" s="1"/>
  <c r="S382" i="1" s="1"/>
  <c r="H380" i="1"/>
  <c r="J380" i="1" s="1"/>
  <c r="M380" i="1" s="1"/>
  <c r="P380" i="1" s="1"/>
  <c r="S380" i="1" s="1"/>
  <c r="V380" i="1" s="1"/>
  <c r="Y380" i="1" s="1"/>
  <c r="AB380" i="1" s="1"/>
  <c r="AE380" i="1" s="1"/>
  <c r="AH380" i="1" s="1"/>
  <c r="AK380" i="1" s="1"/>
  <c r="H379" i="1"/>
  <c r="J379" i="1" s="1"/>
  <c r="M379" i="1" s="1"/>
  <c r="P379" i="1" s="1"/>
  <c r="S379" i="1" s="1"/>
  <c r="V379" i="1" s="1"/>
  <c r="Y379" i="1" s="1"/>
  <c r="AB379" i="1" s="1"/>
  <c r="AE379" i="1" s="1"/>
  <c r="AH379" i="1" s="1"/>
  <c r="AK379" i="1" s="1"/>
  <c r="H378" i="1"/>
  <c r="J378" i="1" s="1"/>
  <c r="M378" i="1" s="1"/>
  <c r="P378" i="1" s="1"/>
  <c r="S378" i="1" s="1"/>
  <c r="V378" i="1" s="1"/>
  <c r="Y378" i="1" s="1"/>
  <c r="AB378" i="1" s="1"/>
  <c r="AE378" i="1" s="1"/>
  <c r="AH378" i="1" s="1"/>
  <c r="AK378" i="1" s="1"/>
  <c r="J376" i="1"/>
  <c r="M376" i="1" s="1"/>
  <c r="P376" i="1" s="1"/>
  <c r="S376" i="1" s="1"/>
  <c r="V376" i="1" s="1"/>
  <c r="Y376" i="1" s="1"/>
  <c r="AB376" i="1" s="1"/>
  <c r="AE376" i="1" s="1"/>
  <c r="AH376" i="1" s="1"/>
  <c r="AK376" i="1" s="1"/>
  <c r="J375" i="1"/>
  <c r="M375" i="1" s="1"/>
  <c r="P375" i="1" s="1"/>
  <c r="S375" i="1" s="1"/>
  <c r="V375" i="1" s="1"/>
  <c r="Y375" i="1" s="1"/>
  <c r="AB375" i="1" s="1"/>
  <c r="AE375" i="1" s="1"/>
  <c r="AH375" i="1" s="1"/>
  <c r="AK375" i="1" s="1"/>
  <c r="H349" i="1"/>
  <c r="J349" i="1" s="1"/>
  <c r="M349" i="1" s="1"/>
  <c r="P349" i="1" s="1"/>
  <c r="S349" i="1" s="1"/>
  <c r="V349" i="1" s="1"/>
  <c r="Y349" i="1" s="1"/>
  <c r="AB349" i="1" s="1"/>
  <c r="AE349" i="1" s="1"/>
  <c r="AH349" i="1" s="1"/>
  <c r="AK349" i="1" s="1"/>
  <c r="H348" i="1"/>
  <c r="J348" i="1" s="1"/>
  <c r="M348" i="1" s="1"/>
  <c r="P348" i="1" s="1"/>
  <c r="S348" i="1" s="1"/>
  <c r="V348" i="1" s="1"/>
  <c r="Y348" i="1" s="1"/>
  <c r="AB348" i="1" s="1"/>
  <c r="AE348" i="1" s="1"/>
  <c r="AH348" i="1" s="1"/>
  <c r="AK348" i="1" s="1"/>
  <c r="H347" i="1"/>
  <c r="J347" i="1" s="1"/>
  <c r="M347" i="1" s="1"/>
  <c r="P347" i="1" s="1"/>
  <c r="S347" i="1" s="1"/>
  <c r="V347" i="1" s="1"/>
  <c r="Y347" i="1" s="1"/>
  <c r="AB347" i="1" s="1"/>
  <c r="AE347" i="1" s="1"/>
  <c r="AH347" i="1" s="1"/>
  <c r="AK347" i="1" s="1"/>
  <c r="H346" i="1"/>
  <c r="J346" i="1" s="1"/>
  <c r="M346" i="1" s="1"/>
  <c r="P346" i="1" s="1"/>
  <c r="S346" i="1" s="1"/>
  <c r="V346" i="1" s="1"/>
  <c r="Y346" i="1" s="1"/>
  <c r="AB346" i="1" s="1"/>
  <c r="AE346" i="1" s="1"/>
  <c r="AH346" i="1" s="1"/>
  <c r="AK346" i="1" s="1"/>
  <c r="H345" i="1"/>
  <c r="H344" i="1"/>
  <c r="J344" i="1" s="1"/>
  <c r="M344" i="1" s="1"/>
  <c r="P344" i="1" s="1"/>
  <c r="S344" i="1" s="1"/>
  <c r="V344" i="1" s="1"/>
  <c r="Y344" i="1" s="1"/>
  <c r="AB344" i="1" s="1"/>
  <c r="AE344" i="1" s="1"/>
  <c r="AH344" i="1" s="1"/>
  <c r="AK344" i="1" s="1"/>
  <c r="H343" i="1"/>
  <c r="J343" i="1" s="1"/>
  <c r="M343" i="1" s="1"/>
  <c r="P343" i="1" s="1"/>
  <c r="S343" i="1" s="1"/>
  <c r="V343" i="1" s="1"/>
  <c r="Y343" i="1" s="1"/>
  <c r="AB343" i="1" s="1"/>
  <c r="AE343" i="1" s="1"/>
  <c r="AH343" i="1" s="1"/>
  <c r="AK343" i="1" s="1"/>
  <c r="H342" i="1"/>
  <c r="H341" i="1"/>
  <c r="J341" i="1" s="1"/>
  <c r="M341" i="1" s="1"/>
  <c r="P341" i="1" s="1"/>
  <c r="S341" i="1" s="1"/>
  <c r="V341" i="1" s="1"/>
  <c r="Y341" i="1" s="1"/>
  <c r="AB341" i="1" s="1"/>
  <c r="AE341" i="1" s="1"/>
  <c r="AH341" i="1" s="1"/>
  <c r="AK341" i="1" s="1"/>
  <c r="H340" i="1"/>
  <c r="J340" i="1" s="1"/>
  <c r="M340" i="1" s="1"/>
  <c r="P340" i="1" s="1"/>
  <c r="S340" i="1" s="1"/>
  <c r="V340" i="1" s="1"/>
  <c r="Y340" i="1" s="1"/>
  <c r="AB340" i="1" s="1"/>
  <c r="AE340" i="1" s="1"/>
  <c r="AH340" i="1" s="1"/>
  <c r="AK340" i="1" s="1"/>
  <c r="H339" i="1"/>
  <c r="J339" i="1" s="1"/>
  <c r="M339" i="1" s="1"/>
  <c r="P339" i="1" s="1"/>
  <c r="S339" i="1" s="1"/>
  <c r="V339" i="1" s="1"/>
  <c r="Y339" i="1" s="1"/>
  <c r="AB339" i="1" s="1"/>
  <c r="AE339" i="1" s="1"/>
  <c r="AH339" i="1" s="1"/>
  <c r="AK339" i="1" s="1"/>
  <c r="H338" i="1"/>
  <c r="J338" i="1" s="1"/>
  <c r="M338" i="1" s="1"/>
  <c r="P338" i="1" s="1"/>
  <c r="S338" i="1" s="1"/>
  <c r="V338" i="1" s="1"/>
  <c r="Y338" i="1" s="1"/>
  <c r="AB338" i="1" s="1"/>
  <c r="AE338" i="1" s="1"/>
  <c r="AH338" i="1" s="1"/>
  <c r="AK338" i="1" s="1"/>
  <c r="H337" i="1"/>
  <c r="J331" i="1"/>
  <c r="H330" i="1"/>
  <c r="J330" i="1" s="1"/>
  <c r="H329" i="1"/>
  <c r="J329" i="1" s="1"/>
  <c r="M329" i="1" s="1"/>
  <c r="P329" i="1" s="1"/>
  <c r="S329" i="1" s="1"/>
  <c r="V329" i="1" s="1"/>
  <c r="Y329" i="1" s="1"/>
  <c r="AB329" i="1" s="1"/>
  <c r="AE329" i="1" s="1"/>
  <c r="AH329" i="1" s="1"/>
  <c r="AK329" i="1" s="1"/>
  <c r="H328" i="1"/>
  <c r="H327" i="1"/>
  <c r="J327" i="1" s="1"/>
  <c r="M327" i="1" s="1"/>
  <c r="P327" i="1" s="1"/>
  <c r="H325" i="1"/>
  <c r="H324" i="1"/>
  <c r="H323" i="1"/>
  <c r="J323" i="1" s="1"/>
  <c r="M323" i="1" s="1"/>
  <c r="P323" i="1" s="1"/>
  <c r="S323" i="1" s="1"/>
  <c r="V323" i="1" s="1"/>
  <c r="Y323" i="1" s="1"/>
  <c r="AB323" i="1" s="1"/>
  <c r="AE323" i="1" s="1"/>
  <c r="AH323" i="1" s="1"/>
  <c r="AK323" i="1" s="1"/>
  <c r="H322" i="1"/>
  <c r="J322" i="1" s="1"/>
  <c r="M322" i="1" s="1"/>
  <c r="P322" i="1" s="1"/>
  <c r="H320" i="1"/>
  <c r="J320" i="1" s="1"/>
  <c r="M320" i="1" s="1"/>
  <c r="P320" i="1" s="1"/>
  <c r="H319" i="1"/>
  <c r="J319" i="1" s="1"/>
  <c r="M319" i="1" s="1"/>
  <c r="P319" i="1" s="1"/>
  <c r="S319" i="1" s="1"/>
  <c r="V319" i="1" s="1"/>
  <c r="Y319" i="1" s="1"/>
  <c r="AB319" i="1" s="1"/>
  <c r="AE319" i="1" s="1"/>
  <c r="AH319" i="1" s="1"/>
  <c r="AK319" i="1" s="1"/>
  <c r="H317" i="1"/>
  <c r="J317" i="1" s="1"/>
  <c r="M317" i="1" s="1"/>
  <c r="P317" i="1" s="1"/>
  <c r="H315" i="1"/>
  <c r="J315" i="1" s="1"/>
  <c r="M315" i="1" s="1"/>
  <c r="P315" i="1" s="1"/>
  <c r="S315" i="1" s="1"/>
  <c r="V315" i="1" s="1"/>
  <c r="Y315" i="1" s="1"/>
  <c r="AB315" i="1" s="1"/>
  <c r="AE315" i="1" s="1"/>
  <c r="AH315" i="1" s="1"/>
  <c r="AK315" i="1" s="1"/>
  <c r="H314" i="1"/>
  <c r="J314" i="1" s="1"/>
  <c r="M314" i="1" s="1"/>
  <c r="P314" i="1" s="1"/>
  <c r="S314" i="1" s="1"/>
  <c r="V314" i="1" s="1"/>
  <c r="Y314" i="1" s="1"/>
  <c r="AB314" i="1" s="1"/>
  <c r="AE314" i="1" s="1"/>
  <c r="AH314" i="1" s="1"/>
  <c r="AK314" i="1" s="1"/>
  <c r="H313" i="1"/>
  <c r="J313" i="1" s="1"/>
  <c r="M313" i="1" s="1"/>
  <c r="P313" i="1" s="1"/>
  <c r="J311" i="1"/>
  <c r="H296" i="1"/>
  <c r="H295" i="1"/>
  <c r="J295" i="1" s="1"/>
  <c r="M295" i="1" s="1"/>
  <c r="P295" i="1" s="1"/>
  <c r="S295" i="1" s="1"/>
  <c r="V295" i="1" s="1"/>
  <c r="Y295" i="1" s="1"/>
  <c r="AB295" i="1" s="1"/>
  <c r="AE295" i="1" s="1"/>
  <c r="AH295" i="1" s="1"/>
  <c r="AK295" i="1" s="1"/>
  <c r="J281" i="1"/>
  <c r="M281" i="1" s="1"/>
  <c r="P281" i="1" s="1"/>
  <c r="S281" i="1" s="1"/>
  <c r="V281" i="1" s="1"/>
  <c r="Y281" i="1" s="1"/>
  <c r="AB281" i="1" s="1"/>
  <c r="AE281" i="1" s="1"/>
  <c r="AH281" i="1" s="1"/>
  <c r="AK281" i="1" s="1"/>
  <c r="J280" i="1"/>
  <c r="M280" i="1" s="1"/>
  <c r="P280" i="1" s="1"/>
  <c r="S280" i="1" s="1"/>
  <c r="V280" i="1" s="1"/>
  <c r="Y280" i="1" s="1"/>
  <c r="AB280" i="1" s="1"/>
  <c r="AE280" i="1" s="1"/>
  <c r="AH280" i="1" s="1"/>
  <c r="AK280" i="1" s="1"/>
  <c r="J279" i="1"/>
  <c r="H276" i="1"/>
  <c r="H275" i="1"/>
  <c r="H274" i="1"/>
  <c r="H273" i="1"/>
  <c r="H272" i="1"/>
  <c r="H271" i="1"/>
  <c r="J271" i="1" s="1"/>
  <c r="M271" i="1" s="1"/>
  <c r="P271" i="1" s="1"/>
  <c r="S271" i="1" s="1"/>
  <c r="H266" i="1"/>
  <c r="J266" i="1" s="1"/>
  <c r="M266" i="1" s="1"/>
  <c r="P266" i="1" s="1"/>
  <c r="S266" i="1" s="1"/>
  <c r="V266" i="1" s="1"/>
  <c r="Y266" i="1" s="1"/>
  <c r="AB266" i="1" s="1"/>
  <c r="AE266" i="1" s="1"/>
  <c r="AH266" i="1" s="1"/>
  <c r="AK266" i="1" s="1"/>
  <c r="H265" i="1"/>
  <c r="J265" i="1" s="1"/>
  <c r="M265" i="1" s="1"/>
  <c r="P265" i="1" s="1"/>
  <c r="S265" i="1" s="1"/>
  <c r="V265" i="1" s="1"/>
  <c r="Y265" i="1" s="1"/>
  <c r="AB265" i="1" s="1"/>
  <c r="AE265" i="1" s="1"/>
  <c r="AH265" i="1" s="1"/>
  <c r="AK265" i="1" s="1"/>
  <c r="H264" i="1"/>
  <c r="J264" i="1" s="1"/>
  <c r="M264" i="1" s="1"/>
  <c r="P264" i="1" s="1"/>
  <c r="S264" i="1" s="1"/>
  <c r="V264" i="1" s="1"/>
  <c r="Y264" i="1" s="1"/>
  <c r="AB264" i="1" s="1"/>
  <c r="AE264" i="1" s="1"/>
  <c r="AH264" i="1" s="1"/>
  <c r="AK264" i="1" s="1"/>
  <c r="H263" i="1"/>
  <c r="J263" i="1" s="1"/>
  <c r="M263" i="1" s="1"/>
  <c r="P263" i="1" s="1"/>
  <c r="S263" i="1" s="1"/>
  <c r="V263" i="1" s="1"/>
  <c r="Y263" i="1" s="1"/>
  <c r="AB263" i="1" s="1"/>
  <c r="AE263" i="1" s="1"/>
  <c r="AH263" i="1" s="1"/>
  <c r="AK263" i="1" s="1"/>
  <c r="H262" i="1"/>
  <c r="J262" i="1" s="1"/>
  <c r="M262" i="1" s="1"/>
  <c r="P262" i="1" s="1"/>
  <c r="S262" i="1" s="1"/>
  <c r="V262" i="1" s="1"/>
  <c r="Y262" i="1" s="1"/>
  <c r="AB262" i="1" s="1"/>
  <c r="AE262" i="1" s="1"/>
  <c r="AH262" i="1" s="1"/>
  <c r="AK262" i="1" s="1"/>
  <c r="H261" i="1"/>
  <c r="J261" i="1" s="1"/>
  <c r="M261" i="1" s="1"/>
  <c r="P261" i="1" s="1"/>
  <c r="S261" i="1" s="1"/>
  <c r="V261" i="1" s="1"/>
  <c r="Y261" i="1" s="1"/>
  <c r="AB261" i="1" s="1"/>
  <c r="AE261" i="1" s="1"/>
  <c r="AH261" i="1" s="1"/>
  <c r="AK261" i="1" s="1"/>
  <c r="H258" i="1"/>
  <c r="J258" i="1" s="1"/>
  <c r="M258" i="1" s="1"/>
  <c r="P258" i="1" s="1"/>
  <c r="S258" i="1" s="1"/>
  <c r="V258" i="1" s="1"/>
  <c r="Y258" i="1" s="1"/>
  <c r="AB258" i="1" s="1"/>
  <c r="AE258" i="1" s="1"/>
  <c r="AH258" i="1" s="1"/>
  <c r="AK258" i="1" s="1"/>
  <c r="H257" i="1"/>
  <c r="J257" i="1" s="1"/>
  <c r="M257" i="1" s="1"/>
  <c r="P257" i="1" s="1"/>
  <c r="S257" i="1" s="1"/>
  <c r="V257" i="1" s="1"/>
  <c r="Y257" i="1" s="1"/>
  <c r="AB257" i="1" s="1"/>
  <c r="AE257" i="1" s="1"/>
  <c r="AH257" i="1" s="1"/>
  <c r="AK257" i="1" s="1"/>
  <c r="J253" i="1"/>
  <c r="M253" i="1" s="1"/>
  <c r="H252" i="1"/>
  <c r="J252" i="1" s="1"/>
  <c r="M252" i="1" s="1"/>
  <c r="P252" i="1" s="1"/>
  <c r="S252" i="1" s="1"/>
  <c r="V252" i="1" s="1"/>
  <c r="Y252" i="1" s="1"/>
  <c r="AB252" i="1" s="1"/>
  <c r="AE252" i="1" s="1"/>
  <c r="AH252" i="1" s="1"/>
  <c r="AK252" i="1" s="1"/>
  <c r="H251" i="1"/>
  <c r="J251" i="1" s="1"/>
  <c r="M251" i="1" s="1"/>
  <c r="P251" i="1" s="1"/>
  <c r="S251" i="1" s="1"/>
  <c r="V251" i="1" s="1"/>
  <c r="Y251" i="1" s="1"/>
  <c r="AB251" i="1" s="1"/>
  <c r="AE251" i="1" s="1"/>
  <c r="AH251" i="1" s="1"/>
  <c r="AK251" i="1" s="1"/>
  <c r="H250" i="1"/>
  <c r="H249" i="1"/>
  <c r="J249" i="1" s="1"/>
  <c r="M249" i="1" s="1"/>
  <c r="P249" i="1" s="1"/>
  <c r="S249" i="1" s="1"/>
  <c r="V249" i="1" s="1"/>
  <c r="Y249" i="1" s="1"/>
  <c r="AB249" i="1" s="1"/>
  <c r="AE249" i="1" s="1"/>
  <c r="AH249" i="1" s="1"/>
  <c r="AK249" i="1" s="1"/>
  <c r="H248" i="1"/>
  <c r="J248" i="1" s="1"/>
  <c r="M248" i="1" s="1"/>
  <c r="P248" i="1" s="1"/>
  <c r="S248" i="1" s="1"/>
  <c r="V248" i="1" s="1"/>
  <c r="Y248" i="1" s="1"/>
  <c r="AB248" i="1" s="1"/>
  <c r="AE248" i="1" s="1"/>
  <c r="AH248" i="1" s="1"/>
  <c r="AK248" i="1" s="1"/>
  <c r="H247" i="1"/>
  <c r="H246" i="1"/>
  <c r="H245" i="1"/>
  <c r="H244" i="1"/>
  <c r="J244" i="1" s="1"/>
  <c r="M244" i="1" s="1"/>
  <c r="P244" i="1" s="1"/>
  <c r="S244" i="1" s="1"/>
  <c r="V244" i="1" s="1"/>
  <c r="Y244" i="1" s="1"/>
  <c r="AB244" i="1" s="1"/>
  <c r="AE244" i="1" s="1"/>
  <c r="AH244" i="1" s="1"/>
  <c r="AK244" i="1" s="1"/>
  <c r="H243" i="1"/>
  <c r="H242" i="1"/>
  <c r="J242" i="1" s="1"/>
  <c r="M242" i="1" s="1"/>
  <c r="P242" i="1" s="1"/>
  <c r="S242" i="1" s="1"/>
  <c r="V242" i="1" s="1"/>
  <c r="Y242" i="1" s="1"/>
  <c r="AB242" i="1" s="1"/>
  <c r="AE242" i="1" s="1"/>
  <c r="AH242" i="1" s="1"/>
  <c r="AK242" i="1" s="1"/>
  <c r="H238" i="1"/>
  <c r="J238" i="1" s="1"/>
  <c r="M238" i="1" s="1"/>
  <c r="P238" i="1" s="1"/>
  <c r="S238" i="1" s="1"/>
  <c r="V238" i="1" s="1"/>
  <c r="Y238" i="1" s="1"/>
  <c r="AB238" i="1" s="1"/>
  <c r="AE238" i="1" s="1"/>
  <c r="AH238" i="1" s="1"/>
  <c r="AK238" i="1" s="1"/>
  <c r="H237" i="1"/>
  <c r="J237" i="1" s="1"/>
  <c r="M237" i="1" s="1"/>
  <c r="P237" i="1" s="1"/>
  <c r="S237" i="1" s="1"/>
  <c r="V237" i="1" s="1"/>
  <c r="Y237" i="1" s="1"/>
  <c r="AB237" i="1" s="1"/>
  <c r="AE237" i="1" s="1"/>
  <c r="AH237" i="1" s="1"/>
  <c r="AK237" i="1" s="1"/>
  <c r="H236" i="1"/>
  <c r="J236" i="1" s="1"/>
  <c r="M236" i="1" s="1"/>
  <c r="P236" i="1" s="1"/>
  <c r="S236" i="1" s="1"/>
  <c r="V236" i="1" s="1"/>
  <c r="Y236" i="1" s="1"/>
  <c r="AB236" i="1" s="1"/>
  <c r="AE236" i="1" s="1"/>
  <c r="AH236" i="1" s="1"/>
  <c r="AK236" i="1" s="1"/>
  <c r="H230" i="1"/>
  <c r="J230" i="1" s="1"/>
  <c r="M230" i="1" s="1"/>
  <c r="P230" i="1" s="1"/>
  <c r="S230" i="1" s="1"/>
  <c r="V230" i="1" s="1"/>
  <c r="Y230" i="1" s="1"/>
  <c r="AB230" i="1" s="1"/>
  <c r="AE230" i="1" s="1"/>
  <c r="AH230" i="1" s="1"/>
  <c r="AK230" i="1" s="1"/>
  <c r="J228" i="1"/>
  <c r="M228" i="1" s="1"/>
  <c r="P228" i="1" s="1"/>
  <c r="H223" i="1"/>
  <c r="J223" i="1" s="1"/>
  <c r="M223" i="1" s="1"/>
  <c r="H222" i="1"/>
  <c r="J222" i="1" s="1"/>
  <c r="M222" i="1" s="1"/>
  <c r="P222" i="1" s="1"/>
  <c r="S222" i="1" s="1"/>
  <c r="V222" i="1" s="1"/>
  <c r="Y222" i="1" s="1"/>
  <c r="AB222" i="1" s="1"/>
  <c r="AE222" i="1" s="1"/>
  <c r="AH222" i="1" s="1"/>
  <c r="AK222" i="1" s="1"/>
  <c r="H221" i="1"/>
  <c r="H220" i="1"/>
  <c r="J220" i="1" s="1"/>
  <c r="M220" i="1" s="1"/>
  <c r="P220" i="1" s="1"/>
  <c r="S220" i="1" s="1"/>
  <c r="V220" i="1" s="1"/>
  <c r="Y220" i="1" s="1"/>
  <c r="AB220" i="1" s="1"/>
  <c r="AE220" i="1" s="1"/>
  <c r="AH220" i="1" s="1"/>
  <c r="AK220" i="1" s="1"/>
  <c r="H219" i="1"/>
  <c r="J219" i="1" s="1"/>
  <c r="M219" i="1" s="1"/>
  <c r="P219" i="1" s="1"/>
  <c r="S219" i="1" s="1"/>
  <c r="V219" i="1" s="1"/>
  <c r="Y219" i="1" s="1"/>
  <c r="AB219" i="1" s="1"/>
  <c r="AE219" i="1" s="1"/>
  <c r="AH219" i="1" s="1"/>
  <c r="AK219" i="1" s="1"/>
  <c r="H218" i="1"/>
  <c r="H217" i="1"/>
  <c r="J217" i="1" s="1"/>
  <c r="M217" i="1" s="1"/>
  <c r="P217" i="1" s="1"/>
  <c r="S217" i="1" s="1"/>
  <c r="V217" i="1" s="1"/>
  <c r="Y217" i="1" s="1"/>
  <c r="AB217" i="1" s="1"/>
  <c r="AE217" i="1" s="1"/>
  <c r="AH217" i="1" s="1"/>
  <c r="AK217" i="1" s="1"/>
  <c r="H216" i="1"/>
  <c r="H215" i="1"/>
  <c r="H669" i="1" s="1"/>
  <c r="H214" i="1"/>
  <c r="H212" i="1"/>
  <c r="H211" i="1"/>
  <c r="H210" i="1"/>
  <c r="H209" i="1"/>
  <c r="H667" i="1" s="1"/>
  <c r="H208" i="1"/>
  <c r="H206" i="1"/>
  <c r="J206" i="1" s="1"/>
  <c r="M206" i="1" s="1"/>
  <c r="P206" i="1" s="1"/>
  <c r="S206" i="1" s="1"/>
  <c r="V206" i="1" s="1"/>
  <c r="Y206" i="1" s="1"/>
  <c r="AB206" i="1" s="1"/>
  <c r="AE206" i="1" s="1"/>
  <c r="AH206" i="1" s="1"/>
  <c r="AK206" i="1" s="1"/>
  <c r="H205" i="1"/>
  <c r="J205" i="1" s="1"/>
  <c r="H201" i="1"/>
  <c r="J201" i="1" s="1"/>
  <c r="M201" i="1" s="1"/>
  <c r="P201" i="1" s="1"/>
  <c r="S201" i="1" s="1"/>
  <c r="V201" i="1" s="1"/>
  <c r="Y201" i="1" s="1"/>
  <c r="AB201" i="1" s="1"/>
  <c r="AE201" i="1" s="1"/>
  <c r="AH201" i="1" s="1"/>
  <c r="AK201" i="1" s="1"/>
  <c r="H193" i="1"/>
  <c r="H192" i="1"/>
  <c r="J192" i="1" s="1"/>
  <c r="M192" i="1" s="1"/>
  <c r="P192" i="1" s="1"/>
  <c r="S192" i="1" s="1"/>
  <c r="V192" i="1" s="1"/>
  <c r="Y192" i="1" s="1"/>
  <c r="AB192" i="1" s="1"/>
  <c r="AE192" i="1" s="1"/>
  <c r="AH192" i="1" s="1"/>
  <c r="AK192" i="1" s="1"/>
  <c r="H191" i="1"/>
  <c r="J191" i="1" s="1"/>
  <c r="M191" i="1" s="1"/>
  <c r="H190" i="1"/>
  <c r="J190" i="1" s="1"/>
  <c r="M190" i="1" s="1"/>
  <c r="H189" i="1"/>
  <c r="J189" i="1" s="1"/>
  <c r="M189" i="1" s="1"/>
  <c r="P189" i="1" s="1"/>
  <c r="S189" i="1" s="1"/>
  <c r="V189" i="1" s="1"/>
  <c r="Y189" i="1" s="1"/>
  <c r="AB189" i="1" s="1"/>
  <c r="AE189" i="1" s="1"/>
  <c r="AH189" i="1" s="1"/>
  <c r="AK189" i="1" s="1"/>
  <c r="H188" i="1"/>
  <c r="H175" i="1"/>
  <c r="J175" i="1" s="1"/>
  <c r="M175" i="1" s="1"/>
  <c r="P175" i="1" s="1"/>
  <c r="S175" i="1" s="1"/>
  <c r="V175" i="1" s="1"/>
  <c r="Y175" i="1" s="1"/>
  <c r="AB175" i="1" s="1"/>
  <c r="AE175" i="1" s="1"/>
  <c r="AH175" i="1" s="1"/>
  <c r="AK175" i="1" s="1"/>
  <c r="H174" i="1"/>
  <c r="J174" i="1" s="1"/>
  <c r="M174" i="1" s="1"/>
  <c r="P174" i="1" s="1"/>
  <c r="S174" i="1" s="1"/>
  <c r="V174" i="1" s="1"/>
  <c r="Y174" i="1" s="1"/>
  <c r="AB174" i="1" s="1"/>
  <c r="AE174" i="1" s="1"/>
  <c r="AH174" i="1" s="1"/>
  <c r="AK174" i="1" s="1"/>
  <c r="J173" i="1"/>
  <c r="M173" i="1" s="1"/>
  <c r="P173" i="1" s="1"/>
  <c r="S173" i="1" s="1"/>
  <c r="V173" i="1" s="1"/>
  <c r="Y173" i="1" s="1"/>
  <c r="AB173" i="1" s="1"/>
  <c r="AE173" i="1" s="1"/>
  <c r="AH173" i="1" s="1"/>
  <c r="AK173" i="1" s="1"/>
  <c r="H171" i="1"/>
  <c r="J171" i="1" s="1"/>
  <c r="M171" i="1" s="1"/>
  <c r="P171" i="1" s="1"/>
  <c r="S171" i="1" s="1"/>
  <c r="V171" i="1" s="1"/>
  <c r="Y171" i="1" s="1"/>
  <c r="AB171" i="1" s="1"/>
  <c r="AE171" i="1" s="1"/>
  <c r="AH171" i="1" s="1"/>
  <c r="AK171" i="1" s="1"/>
  <c r="H167" i="1"/>
  <c r="J162" i="1"/>
  <c r="M162" i="1" s="1"/>
  <c r="P162" i="1" s="1"/>
  <c r="S162" i="1" s="1"/>
  <c r="V162" i="1" s="1"/>
  <c r="Y162" i="1" s="1"/>
  <c r="AB162" i="1" s="1"/>
  <c r="AE162" i="1" s="1"/>
  <c r="AH162" i="1" s="1"/>
  <c r="AK162" i="1" s="1"/>
  <c r="J161" i="1"/>
  <c r="M161" i="1" s="1"/>
  <c r="P161" i="1" s="1"/>
  <c r="S161" i="1" s="1"/>
  <c r="V161" i="1" s="1"/>
  <c r="Y161" i="1" s="1"/>
  <c r="AB161" i="1" s="1"/>
  <c r="AE161" i="1" s="1"/>
  <c r="AH161" i="1" s="1"/>
  <c r="AK161" i="1" s="1"/>
  <c r="J159" i="1"/>
  <c r="M159" i="1" s="1"/>
  <c r="P159" i="1" s="1"/>
  <c r="S159" i="1" s="1"/>
  <c r="V159" i="1" s="1"/>
  <c r="Y159" i="1" s="1"/>
  <c r="AB159" i="1" s="1"/>
  <c r="AE159" i="1" s="1"/>
  <c r="AH159" i="1" s="1"/>
  <c r="AK159" i="1" s="1"/>
  <c r="H157" i="1"/>
  <c r="J157" i="1" s="1"/>
  <c r="M157" i="1" s="1"/>
  <c r="P157" i="1" s="1"/>
  <c r="S157" i="1" s="1"/>
  <c r="V157" i="1" s="1"/>
  <c r="Y157" i="1" s="1"/>
  <c r="AB157" i="1" s="1"/>
  <c r="AE157" i="1" s="1"/>
  <c r="AH157" i="1" s="1"/>
  <c r="AK157" i="1" s="1"/>
  <c r="H156" i="1"/>
  <c r="J156" i="1" s="1"/>
  <c r="M156" i="1" s="1"/>
  <c r="P156" i="1" s="1"/>
  <c r="S156" i="1" s="1"/>
  <c r="V156" i="1" s="1"/>
  <c r="Y156" i="1" s="1"/>
  <c r="AB156" i="1" s="1"/>
  <c r="AE156" i="1" s="1"/>
  <c r="AH156" i="1" s="1"/>
  <c r="AK156" i="1" s="1"/>
  <c r="H155" i="1"/>
  <c r="H153" i="1"/>
  <c r="J153" i="1" s="1"/>
  <c r="M153" i="1" s="1"/>
  <c r="P153" i="1" s="1"/>
  <c r="S153" i="1" s="1"/>
  <c r="V153" i="1" s="1"/>
  <c r="Y153" i="1" s="1"/>
  <c r="AB153" i="1" s="1"/>
  <c r="AE153" i="1" s="1"/>
  <c r="AH153" i="1" s="1"/>
  <c r="AK153" i="1" s="1"/>
  <c r="H150" i="1"/>
  <c r="H149" i="1"/>
  <c r="H148" i="1"/>
  <c r="H147" i="1"/>
  <c r="H146" i="1"/>
  <c r="J146" i="1" s="1"/>
  <c r="M146" i="1" s="1"/>
  <c r="P146" i="1" s="1"/>
  <c r="H144" i="1"/>
  <c r="J144" i="1" s="1"/>
  <c r="M144" i="1" s="1"/>
  <c r="P144" i="1" s="1"/>
  <c r="S144" i="1" s="1"/>
  <c r="V144" i="1" s="1"/>
  <c r="Y144" i="1" s="1"/>
  <c r="AB144" i="1" s="1"/>
  <c r="AE144" i="1" s="1"/>
  <c r="AH144" i="1" s="1"/>
  <c r="AK144" i="1" s="1"/>
  <c r="H136" i="1"/>
  <c r="J136" i="1" s="1"/>
  <c r="M136" i="1" s="1"/>
  <c r="P136" i="1" s="1"/>
  <c r="S136" i="1" s="1"/>
  <c r="V136" i="1" s="1"/>
  <c r="Y136" i="1" s="1"/>
  <c r="AB136" i="1" s="1"/>
  <c r="AE136" i="1" s="1"/>
  <c r="AH136" i="1" s="1"/>
  <c r="AK136" i="1" s="1"/>
  <c r="H135" i="1"/>
  <c r="J135" i="1" s="1"/>
  <c r="H134" i="1"/>
  <c r="J134" i="1" s="1"/>
  <c r="M134" i="1" s="1"/>
  <c r="P134" i="1" s="1"/>
  <c r="S134" i="1" s="1"/>
  <c r="V134" i="1" s="1"/>
  <c r="Y134" i="1" s="1"/>
  <c r="AB134" i="1" s="1"/>
  <c r="AE134" i="1" s="1"/>
  <c r="H132" i="1"/>
  <c r="J132" i="1" s="1"/>
  <c r="M132" i="1" s="1"/>
  <c r="P132" i="1" s="1"/>
  <c r="S132" i="1" s="1"/>
  <c r="V132" i="1" s="1"/>
  <c r="Y132" i="1" s="1"/>
  <c r="AB132" i="1" s="1"/>
  <c r="AE132" i="1" s="1"/>
  <c r="AH132" i="1" s="1"/>
  <c r="AK132" i="1" s="1"/>
  <c r="H131" i="1"/>
  <c r="J131" i="1" s="1"/>
  <c r="M131" i="1" s="1"/>
  <c r="P131" i="1" s="1"/>
  <c r="H130" i="1"/>
  <c r="J130" i="1" s="1"/>
  <c r="M130" i="1" s="1"/>
  <c r="P130" i="1" s="1"/>
  <c r="S130" i="1" s="1"/>
  <c r="V130" i="1" s="1"/>
  <c r="Y130" i="1" s="1"/>
  <c r="AB130" i="1" s="1"/>
  <c r="AE130" i="1" s="1"/>
  <c r="AH130" i="1" s="1"/>
  <c r="AK130" i="1" s="1"/>
  <c r="H124" i="1"/>
  <c r="J124" i="1" s="1"/>
  <c r="M124" i="1" s="1"/>
  <c r="P124" i="1" s="1"/>
  <c r="S124" i="1" s="1"/>
  <c r="V124" i="1" s="1"/>
  <c r="Y124" i="1" s="1"/>
  <c r="AB124" i="1" s="1"/>
  <c r="AE124" i="1" s="1"/>
  <c r="AH124" i="1" s="1"/>
  <c r="AK124" i="1" s="1"/>
  <c r="H123" i="1"/>
  <c r="J123" i="1" s="1"/>
  <c r="M123" i="1" s="1"/>
  <c r="P123" i="1" s="1"/>
  <c r="S123" i="1" s="1"/>
  <c r="V123" i="1" s="1"/>
  <c r="Y123" i="1" s="1"/>
  <c r="AB123" i="1" s="1"/>
  <c r="AE123" i="1" s="1"/>
  <c r="AH123" i="1" s="1"/>
  <c r="AK123" i="1" s="1"/>
  <c r="H119" i="1"/>
  <c r="J119" i="1" s="1"/>
  <c r="M119" i="1" s="1"/>
  <c r="P119" i="1" s="1"/>
  <c r="S119" i="1" s="1"/>
  <c r="V119" i="1" s="1"/>
  <c r="Y119" i="1" s="1"/>
  <c r="AB119" i="1" s="1"/>
  <c r="AE119" i="1" s="1"/>
  <c r="AH119" i="1" s="1"/>
  <c r="AK119" i="1" s="1"/>
  <c r="H117" i="1"/>
  <c r="J117" i="1" s="1"/>
  <c r="M117" i="1" s="1"/>
  <c r="P117" i="1" s="1"/>
  <c r="S117" i="1" s="1"/>
  <c r="V117" i="1" s="1"/>
  <c r="Y117" i="1" s="1"/>
  <c r="AB117" i="1" s="1"/>
  <c r="AE117" i="1" s="1"/>
  <c r="AH117" i="1" s="1"/>
  <c r="AK117" i="1" s="1"/>
  <c r="H116" i="1"/>
  <c r="J116" i="1" s="1"/>
  <c r="M116" i="1" s="1"/>
  <c r="P116" i="1" s="1"/>
  <c r="S116" i="1" s="1"/>
  <c r="V116" i="1" s="1"/>
  <c r="Y116" i="1" s="1"/>
  <c r="AB116" i="1" s="1"/>
  <c r="AE116" i="1" s="1"/>
  <c r="AH116" i="1" s="1"/>
  <c r="AK116" i="1" s="1"/>
  <c r="H113" i="1"/>
  <c r="J113" i="1" s="1"/>
  <c r="M113" i="1" s="1"/>
  <c r="P113" i="1" s="1"/>
  <c r="S113" i="1" s="1"/>
  <c r="V113" i="1" s="1"/>
  <c r="Y113" i="1" s="1"/>
  <c r="AB113" i="1" s="1"/>
  <c r="AE113" i="1" s="1"/>
  <c r="AH113" i="1" s="1"/>
  <c r="AK113" i="1" s="1"/>
  <c r="H112" i="1"/>
  <c r="J112" i="1" s="1"/>
  <c r="M112" i="1" s="1"/>
  <c r="P112" i="1" s="1"/>
  <c r="S112" i="1" s="1"/>
  <c r="V112" i="1" s="1"/>
  <c r="Y112" i="1" s="1"/>
  <c r="AB112" i="1" s="1"/>
  <c r="AE112" i="1" s="1"/>
  <c r="AH112" i="1" s="1"/>
  <c r="AK112" i="1" s="1"/>
  <c r="H111" i="1"/>
  <c r="J110" i="1"/>
  <c r="M110" i="1" s="1"/>
  <c r="P110" i="1" s="1"/>
  <c r="H107" i="1"/>
  <c r="J107" i="1" s="1"/>
  <c r="M107" i="1" s="1"/>
  <c r="P107" i="1" s="1"/>
  <c r="H106" i="1"/>
  <c r="H101" i="1"/>
  <c r="J101" i="1" s="1"/>
  <c r="M101" i="1" s="1"/>
  <c r="P101" i="1" s="1"/>
  <c r="S101" i="1" s="1"/>
  <c r="V101" i="1" s="1"/>
  <c r="Y101" i="1" s="1"/>
  <c r="AB101" i="1" s="1"/>
  <c r="AE101" i="1" s="1"/>
  <c r="AH101" i="1" s="1"/>
  <c r="AK101" i="1" s="1"/>
  <c r="H100" i="1"/>
  <c r="H99" i="1"/>
  <c r="H98" i="1"/>
  <c r="J98" i="1" s="1"/>
  <c r="M98" i="1" s="1"/>
  <c r="P98" i="1" s="1"/>
  <c r="S98" i="1" s="1"/>
  <c r="V98" i="1" s="1"/>
  <c r="Y98" i="1" s="1"/>
  <c r="AB98" i="1" s="1"/>
  <c r="AE98" i="1" s="1"/>
  <c r="AH98" i="1" s="1"/>
  <c r="AK98" i="1" s="1"/>
  <c r="H96" i="1"/>
  <c r="J96" i="1" s="1"/>
  <c r="M96" i="1" s="1"/>
  <c r="P96" i="1" s="1"/>
  <c r="S96" i="1" s="1"/>
  <c r="V96" i="1" s="1"/>
  <c r="Y96" i="1" s="1"/>
  <c r="AB96" i="1" s="1"/>
  <c r="AE96" i="1" s="1"/>
  <c r="AH96" i="1" s="1"/>
  <c r="AK96" i="1" s="1"/>
  <c r="H95" i="1"/>
  <c r="J95" i="1" s="1"/>
  <c r="M95" i="1" s="1"/>
  <c r="P95" i="1" s="1"/>
  <c r="H90" i="1"/>
  <c r="J90" i="1" s="1"/>
  <c r="M90" i="1" s="1"/>
  <c r="P90" i="1" s="1"/>
  <c r="S90" i="1" s="1"/>
  <c r="V90" i="1" s="1"/>
  <c r="Y90" i="1" s="1"/>
  <c r="AB90" i="1" s="1"/>
  <c r="AE90" i="1" s="1"/>
  <c r="AH90" i="1" s="1"/>
  <c r="AK90" i="1" s="1"/>
  <c r="H89" i="1"/>
  <c r="J89" i="1" s="1"/>
  <c r="M89" i="1" s="1"/>
  <c r="P89" i="1" s="1"/>
  <c r="S89" i="1" s="1"/>
  <c r="V89" i="1" s="1"/>
  <c r="Y89" i="1" s="1"/>
  <c r="AB89" i="1" s="1"/>
  <c r="AE89" i="1" s="1"/>
  <c r="AH89" i="1" s="1"/>
  <c r="AK89" i="1" s="1"/>
  <c r="H85" i="1"/>
  <c r="J85" i="1" s="1"/>
  <c r="M85" i="1" s="1"/>
  <c r="P85" i="1" s="1"/>
  <c r="S85" i="1" s="1"/>
  <c r="V85" i="1" s="1"/>
  <c r="Y85" i="1" s="1"/>
  <c r="AB85" i="1" s="1"/>
  <c r="AE85" i="1" s="1"/>
  <c r="AH85" i="1" s="1"/>
  <c r="AK85" i="1" s="1"/>
  <c r="H82" i="1"/>
  <c r="J82" i="1" s="1"/>
  <c r="M82" i="1" s="1"/>
  <c r="P82" i="1" s="1"/>
  <c r="S82" i="1" s="1"/>
  <c r="V82" i="1" s="1"/>
  <c r="Y82" i="1" s="1"/>
  <c r="AB82" i="1" s="1"/>
  <c r="AE82" i="1" s="1"/>
  <c r="AH82" i="1" s="1"/>
  <c r="AK82" i="1" s="1"/>
  <c r="H81" i="1"/>
  <c r="H80" i="1"/>
  <c r="J80" i="1" s="1"/>
  <c r="M80" i="1" s="1"/>
  <c r="P80" i="1" s="1"/>
  <c r="S80" i="1" s="1"/>
  <c r="V80" i="1" s="1"/>
  <c r="Y80" i="1" s="1"/>
  <c r="AB80" i="1" s="1"/>
  <c r="AE80" i="1" s="1"/>
  <c r="AH80" i="1" s="1"/>
  <c r="AK80" i="1" s="1"/>
  <c r="H79" i="1"/>
  <c r="J79" i="1" s="1"/>
  <c r="M79" i="1" s="1"/>
  <c r="P79" i="1" s="1"/>
  <c r="S79" i="1" s="1"/>
  <c r="V79" i="1" s="1"/>
  <c r="Y79" i="1" s="1"/>
  <c r="AB79" i="1" s="1"/>
  <c r="AE79" i="1" s="1"/>
  <c r="AH79" i="1" s="1"/>
  <c r="AK79" i="1" s="1"/>
  <c r="H76" i="1"/>
  <c r="J76" i="1" s="1"/>
  <c r="M76" i="1" s="1"/>
  <c r="P76" i="1" s="1"/>
  <c r="S76" i="1" s="1"/>
  <c r="V76" i="1" s="1"/>
  <c r="Y76" i="1" s="1"/>
  <c r="AB76" i="1" s="1"/>
  <c r="AE76" i="1" s="1"/>
  <c r="AH76" i="1" s="1"/>
  <c r="AK76" i="1" s="1"/>
  <c r="H75" i="1"/>
  <c r="J75" i="1" s="1"/>
  <c r="M75" i="1" s="1"/>
  <c r="P75" i="1" s="1"/>
  <c r="H73" i="1"/>
  <c r="J73" i="1" s="1"/>
  <c r="M73" i="1" s="1"/>
  <c r="P73" i="1" s="1"/>
  <c r="S73" i="1" s="1"/>
  <c r="V73" i="1" s="1"/>
  <c r="Y73" i="1" s="1"/>
  <c r="AB73" i="1" s="1"/>
  <c r="AE73" i="1" s="1"/>
  <c r="AH73" i="1" s="1"/>
  <c r="AK73" i="1" s="1"/>
  <c r="H72" i="1"/>
  <c r="J72" i="1" s="1"/>
  <c r="M72" i="1" s="1"/>
  <c r="P72" i="1" s="1"/>
  <c r="S72" i="1" s="1"/>
  <c r="V72" i="1" s="1"/>
  <c r="Y72" i="1" s="1"/>
  <c r="AB72" i="1" s="1"/>
  <c r="AE72" i="1" s="1"/>
  <c r="AH72" i="1" s="1"/>
  <c r="AK72" i="1" s="1"/>
  <c r="H71" i="1"/>
  <c r="J71" i="1" s="1"/>
  <c r="M71" i="1" s="1"/>
  <c r="P71" i="1" s="1"/>
  <c r="S71" i="1" s="1"/>
  <c r="V71" i="1" s="1"/>
  <c r="Y71" i="1" s="1"/>
  <c r="AB71" i="1" s="1"/>
  <c r="AE71" i="1" s="1"/>
  <c r="AH71" i="1" s="1"/>
  <c r="AK71" i="1" s="1"/>
  <c r="H70" i="1"/>
  <c r="J70" i="1" s="1"/>
  <c r="M70" i="1" s="1"/>
  <c r="P70" i="1" s="1"/>
  <c r="S70" i="1" s="1"/>
  <c r="V70" i="1" s="1"/>
  <c r="Y70" i="1" s="1"/>
  <c r="AB70" i="1" s="1"/>
  <c r="AE70" i="1" s="1"/>
  <c r="AH70" i="1" s="1"/>
  <c r="AK70" i="1" s="1"/>
  <c r="H69" i="1"/>
  <c r="J69" i="1" s="1"/>
  <c r="M69" i="1" s="1"/>
  <c r="P69" i="1" s="1"/>
  <c r="S69" i="1" s="1"/>
  <c r="V69" i="1" s="1"/>
  <c r="Y69" i="1" s="1"/>
  <c r="AB69" i="1" s="1"/>
  <c r="AE69" i="1" s="1"/>
  <c r="AH69" i="1" s="1"/>
  <c r="AK69" i="1" s="1"/>
  <c r="H68" i="1"/>
  <c r="H67" i="1"/>
  <c r="J67" i="1" s="1"/>
  <c r="M67" i="1" s="1"/>
  <c r="P67" i="1" s="1"/>
  <c r="S67" i="1" s="1"/>
  <c r="V67" i="1" s="1"/>
  <c r="Y67" i="1" s="1"/>
  <c r="AB67" i="1" s="1"/>
  <c r="AE67" i="1" s="1"/>
  <c r="AH67" i="1" s="1"/>
  <c r="AK67" i="1" s="1"/>
  <c r="H66" i="1"/>
  <c r="H65" i="1"/>
  <c r="J65" i="1" s="1"/>
  <c r="M65" i="1" s="1"/>
  <c r="P65" i="1" s="1"/>
  <c r="S65" i="1" s="1"/>
  <c r="V65" i="1" s="1"/>
  <c r="Y65" i="1" s="1"/>
  <c r="AB65" i="1" s="1"/>
  <c r="AE65" i="1" s="1"/>
  <c r="AH65" i="1" s="1"/>
  <c r="AK65" i="1" s="1"/>
  <c r="H64" i="1"/>
  <c r="H63" i="1"/>
  <c r="J63" i="1" s="1"/>
  <c r="M63" i="1" s="1"/>
  <c r="P63" i="1" s="1"/>
  <c r="S63" i="1" s="1"/>
  <c r="V63" i="1" s="1"/>
  <c r="Y63" i="1" s="1"/>
  <c r="AB63" i="1" s="1"/>
  <c r="AE63" i="1" s="1"/>
  <c r="AH63" i="1" s="1"/>
  <c r="AK63" i="1" s="1"/>
  <c r="H60" i="1"/>
  <c r="J60" i="1" s="1"/>
  <c r="M60" i="1" s="1"/>
  <c r="P60" i="1" s="1"/>
  <c r="S60" i="1" s="1"/>
  <c r="V60" i="1" s="1"/>
  <c r="Y60" i="1" s="1"/>
  <c r="AB60" i="1" s="1"/>
  <c r="AE60" i="1" s="1"/>
  <c r="AH60" i="1" s="1"/>
  <c r="AK60" i="1" s="1"/>
  <c r="H57" i="1"/>
  <c r="J57" i="1" s="1"/>
  <c r="M57" i="1" s="1"/>
  <c r="P57" i="1" s="1"/>
  <c r="H56" i="1"/>
  <c r="H55" i="1"/>
  <c r="H54" i="1"/>
  <c r="H643" i="1" s="1"/>
  <c r="H53" i="1"/>
  <c r="J53" i="1" s="1"/>
  <c r="M53" i="1" s="1"/>
  <c r="P53" i="1" s="1"/>
  <c r="H48" i="1"/>
  <c r="J48" i="1" s="1"/>
  <c r="M48" i="1" s="1"/>
  <c r="P48" i="1" s="1"/>
  <c r="S48" i="1" s="1"/>
  <c r="V48" i="1" s="1"/>
  <c r="Y48" i="1" s="1"/>
  <c r="AB48" i="1" s="1"/>
  <c r="AE48" i="1" s="1"/>
  <c r="AH48" i="1" s="1"/>
  <c r="AK48" i="1" s="1"/>
  <c r="H46" i="1"/>
  <c r="J46" i="1" s="1"/>
  <c r="M46" i="1" s="1"/>
  <c r="P46" i="1" s="1"/>
  <c r="S46" i="1" s="1"/>
  <c r="V46" i="1" s="1"/>
  <c r="Y46" i="1" s="1"/>
  <c r="AB46" i="1" s="1"/>
  <c r="AE46" i="1" s="1"/>
  <c r="AH46" i="1" s="1"/>
  <c r="AK46" i="1" s="1"/>
  <c r="H43" i="1"/>
  <c r="J43" i="1" s="1"/>
  <c r="M43" i="1" s="1"/>
  <c r="P43" i="1" s="1"/>
  <c r="S43" i="1" s="1"/>
  <c r="V43" i="1" s="1"/>
  <c r="Y43" i="1" s="1"/>
  <c r="AB43" i="1" s="1"/>
  <c r="AE43" i="1" s="1"/>
  <c r="AH43" i="1" s="1"/>
  <c r="AK43" i="1" s="1"/>
  <c r="H42" i="1"/>
  <c r="J42" i="1" s="1"/>
  <c r="M42" i="1" s="1"/>
  <c r="P42" i="1" s="1"/>
  <c r="S42" i="1" s="1"/>
  <c r="V42" i="1" s="1"/>
  <c r="Y42" i="1" s="1"/>
  <c r="AB42" i="1" s="1"/>
  <c r="AE42" i="1" s="1"/>
  <c r="AH42" i="1" s="1"/>
  <c r="AK42" i="1" s="1"/>
  <c r="H39" i="1"/>
  <c r="J39" i="1" s="1"/>
  <c r="M39" i="1" s="1"/>
  <c r="P39" i="1" s="1"/>
  <c r="S39" i="1" s="1"/>
  <c r="V39" i="1" s="1"/>
  <c r="Y39" i="1" s="1"/>
  <c r="AB39" i="1" s="1"/>
  <c r="AE39" i="1" s="1"/>
  <c r="AH39" i="1" s="1"/>
  <c r="AK39" i="1" s="1"/>
  <c r="H38" i="1"/>
  <c r="J38" i="1" s="1"/>
  <c r="M38" i="1" s="1"/>
  <c r="P38" i="1" s="1"/>
  <c r="S38" i="1" s="1"/>
  <c r="V38" i="1" s="1"/>
  <c r="Y38" i="1" s="1"/>
  <c r="AB38" i="1" s="1"/>
  <c r="AE38" i="1" s="1"/>
  <c r="AH38" i="1" s="1"/>
  <c r="AK38" i="1" s="1"/>
  <c r="H35" i="1"/>
  <c r="J35" i="1" s="1"/>
  <c r="M35" i="1" s="1"/>
  <c r="P35" i="1" s="1"/>
  <c r="S35" i="1" s="1"/>
  <c r="V35" i="1" s="1"/>
  <c r="Y35" i="1" s="1"/>
  <c r="AB35" i="1" s="1"/>
  <c r="AE35" i="1" s="1"/>
  <c r="AH35" i="1" s="1"/>
  <c r="AK35" i="1" s="1"/>
  <c r="H34" i="1"/>
  <c r="J34" i="1" s="1"/>
  <c r="M34" i="1" s="1"/>
  <c r="P34" i="1" s="1"/>
  <c r="S34" i="1" s="1"/>
  <c r="V34" i="1" s="1"/>
  <c r="Y34" i="1" s="1"/>
  <c r="AB34" i="1" s="1"/>
  <c r="AE34" i="1" s="1"/>
  <c r="AH34" i="1" s="1"/>
  <c r="AK34" i="1" s="1"/>
  <c r="H33" i="1"/>
  <c r="J33" i="1" s="1"/>
  <c r="M33" i="1" s="1"/>
  <c r="H30" i="1"/>
  <c r="H22" i="1"/>
  <c r="H21" i="1"/>
  <c r="J21" i="1" s="1"/>
  <c r="M21" i="1" s="1"/>
  <c r="P21" i="1" s="1"/>
  <c r="S21" i="1" s="1"/>
  <c r="V21" i="1" s="1"/>
  <c r="Y21" i="1" s="1"/>
  <c r="AB21" i="1" s="1"/>
  <c r="AE21" i="1" s="1"/>
  <c r="AH21" i="1" s="1"/>
  <c r="AK21" i="1" s="1"/>
  <c r="H18" i="1"/>
  <c r="J18" i="1" s="1"/>
  <c r="M18" i="1" s="1"/>
  <c r="P18" i="1" s="1"/>
  <c r="S18" i="1" s="1"/>
  <c r="V18" i="1" s="1"/>
  <c r="Y18" i="1" s="1"/>
  <c r="AB18" i="1" s="1"/>
  <c r="AE18" i="1" s="1"/>
  <c r="AH18" i="1" s="1"/>
  <c r="AK18" i="1" s="1"/>
  <c r="H78" i="1"/>
  <c r="J78" i="1" s="1"/>
  <c r="M78" i="1" s="1"/>
  <c r="P78" i="1" s="1"/>
  <c r="S78" i="1" s="1"/>
  <c r="V78" i="1" s="1"/>
  <c r="Y78" i="1" s="1"/>
  <c r="AB78" i="1" s="1"/>
  <c r="AE78" i="1" s="1"/>
  <c r="AH78" i="1" s="1"/>
  <c r="AK78" i="1" s="1"/>
  <c r="H186" i="1"/>
  <c r="J186" i="1" s="1"/>
  <c r="M186" i="1" s="1"/>
  <c r="P186" i="1" s="1"/>
  <c r="S186" i="1" s="1"/>
  <c r="V186" i="1" s="1"/>
  <c r="Y186" i="1" s="1"/>
  <c r="AB186" i="1" s="1"/>
  <c r="AE186" i="1" s="1"/>
  <c r="AH186" i="1" s="1"/>
  <c r="AK186" i="1" s="1"/>
  <c r="H632" i="1"/>
  <c r="J632" i="1" s="1"/>
  <c r="M632" i="1" s="1"/>
  <c r="P632" i="1" s="1"/>
  <c r="S632" i="1" s="1"/>
  <c r="V632" i="1" s="1"/>
  <c r="Y632" i="1" s="1"/>
  <c r="AB632" i="1" s="1"/>
  <c r="AE632" i="1" s="1"/>
  <c r="AH632" i="1" s="1"/>
  <c r="AK632" i="1" s="1"/>
  <c r="F635" i="1"/>
  <c r="F631" i="1"/>
  <c r="F621" i="1"/>
  <c r="F594" i="1"/>
  <c r="F593" i="1" s="1"/>
  <c r="F550" i="1"/>
  <c r="F549" i="1" s="1"/>
  <c r="F545" i="1"/>
  <c r="F537" i="1"/>
  <c r="F533" i="1"/>
  <c r="F531" i="1"/>
  <c r="F528" i="1"/>
  <c r="F522" i="1"/>
  <c r="F519" i="1"/>
  <c r="F503" i="1"/>
  <c r="F499" i="1"/>
  <c r="F475" i="1"/>
  <c r="F472" i="1"/>
  <c r="H472" i="1" s="1"/>
  <c r="J472" i="1" s="1"/>
  <c r="M472" i="1" s="1"/>
  <c r="P472" i="1" s="1"/>
  <c r="F458" i="1"/>
  <c r="H458" i="1" s="1"/>
  <c r="H377" i="1"/>
  <c r="F374" i="1"/>
  <c r="F373" i="1" s="1"/>
  <c r="F306" i="1" s="1"/>
  <c r="H318" i="1"/>
  <c r="F316" i="1"/>
  <c r="H316" i="1" s="1"/>
  <c r="H312" i="1"/>
  <c r="F308" i="1"/>
  <c r="H308" i="1" s="1"/>
  <c r="F270" i="1"/>
  <c r="H270" i="1" s="1"/>
  <c r="F240" i="1"/>
  <c r="F239" i="1" s="1"/>
  <c r="F235" i="1"/>
  <c r="F227" i="1"/>
  <c r="F226" i="1" s="1"/>
  <c r="F670" i="1" s="1"/>
  <c r="F207" i="1"/>
  <c r="F204" i="1"/>
  <c r="F200" i="1"/>
  <c r="F185" i="1"/>
  <c r="F184" i="1" s="1"/>
  <c r="F170" i="1"/>
  <c r="F152" i="1"/>
  <c r="F151" i="1" s="1"/>
  <c r="F145" i="1"/>
  <c r="F143" i="1"/>
  <c r="F121" i="1"/>
  <c r="F109" i="1"/>
  <c r="F108" i="1" s="1"/>
  <c r="H108" i="1" s="1"/>
  <c r="F88" i="1"/>
  <c r="F74" i="1" s="1"/>
  <c r="F61" i="1" s="1"/>
  <c r="F59" i="1"/>
  <c r="F58" i="1" s="1"/>
  <c r="F645" i="1" s="1"/>
  <c r="F52" i="1"/>
  <c r="F45" i="1"/>
  <c r="F41" i="1"/>
  <c r="F37" i="1"/>
  <c r="F32" i="1"/>
  <c r="H16" i="1"/>
  <c r="J16" i="1" s="1"/>
  <c r="M16" i="1" s="1"/>
  <c r="P16" i="1" s="1"/>
  <c r="S16" i="1" s="1"/>
  <c r="V16" i="1" s="1"/>
  <c r="Y16" i="1" s="1"/>
  <c r="AB16" i="1" s="1"/>
  <c r="AE16" i="1" s="1"/>
  <c r="AH16" i="1" s="1"/>
  <c r="AK16" i="1" s="1"/>
  <c r="F17" i="1"/>
  <c r="H17" i="1" s="1"/>
  <c r="F14" i="1"/>
  <c r="AM17" i="1"/>
  <c r="AL17" i="1"/>
  <c r="I537" i="1"/>
  <c r="I536" i="1" s="1"/>
  <c r="K537" i="1"/>
  <c r="L537" i="1"/>
  <c r="N537" i="1"/>
  <c r="O537" i="1"/>
  <c r="O668" i="1" s="1"/>
  <c r="Q537" i="1"/>
  <c r="Q536" i="1" s="1"/>
  <c r="T537" i="1"/>
  <c r="T536" i="1" s="1"/>
  <c r="U537" i="1"/>
  <c r="U668" i="1" s="1"/>
  <c r="W537" i="1"/>
  <c r="W536" i="1" s="1"/>
  <c r="X537" i="1"/>
  <c r="Z537" i="1"/>
  <c r="Z668" i="1" s="1"/>
  <c r="AA537" i="1"/>
  <c r="AA536" i="1" s="1"/>
  <c r="AC537" i="1"/>
  <c r="AC668" i="1" s="1"/>
  <c r="AD537" i="1"/>
  <c r="AD668" i="1" s="1"/>
  <c r="AF537" i="1"/>
  <c r="AG537" i="1"/>
  <c r="AI537" i="1"/>
  <c r="AJ537" i="1"/>
  <c r="AJ668" i="1" s="1"/>
  <c r="I204" i="1"/>
  <c r="K204" i="1"/>
  <c r="L204" i="1"/>
  <c r="N204" i="1"/>
  <c r="O204" i="1"/>
  <c r="Q204" i="1"/>
  <c r="R204" i="1"/>
  <c r="T204" i="1"/>
  <c r="U204" i="1"/>
  <c r="W204" i="1"/>
  <c r="X204" i="1"/>
  <c r="Z204" i="1"/>
  <c r="AA204" i="1"/>
  <c r="AC204" i="1"/>
  <c r="AD204" i="1"/>
  <c r="AF204" i="1"/>
  <c r="AG204" i="1"/>
  <c r="AI204" i="1"/>
  <c r="AJ204" i="1"/>
  <c r="AL204" i="1"/>
  <c r="AM204" i="1"/>
  <c r="AM41" i="1"/>
  <c r="AL41" i="1"/>
  <c r="I667" i="1"/>
  <c r="J667" i="1"/>
  <c r="L667" i="1"/>
  <c r="N667" i="1"/>
  <c r="O667" i="1"/>
  <c r="Q667" i="1"/>
  <c r="R667" i="1"/>
  <c r="T667" i="1"/>
  <c r="U667" i="1"/>
  <c r="W667" i="1"/>
  <c r="X667" i="1"/>
  <c r="AA667" i="1"/>
  <c r="AC667" i="1"/>
  <c r="AD667" i="1"/>
  <c r="AF667" i="1"/>
  <c r="AG667" i="1"/>
  <c r="AJ667" i="1"/>
  <c r="P22" i="1"/>
  <c r="S22" i="1" s="1"/>
  <c r="P24" i="1"/>
  <c r="AJ337" i="1"/>
  <c r="AJ648" i="1"/>
  <c r="AI648" i="1"/>
  <c r="AK650" i="1"/>
  <c r="AJ221" i="1"/>
  <c r="AI211" i="1"/>
  <c r="AI210" i="1" s="1"/>
  <c r="AI209" i="1" s="1"/>
  <c r="AH168" i="1"/>
  <c r="AK168" i="1" s="1"/>
  <c r="AI342" i="1"/>
  <c r="AI337" i="1" s="1"/>
  <c r="AK24" i="1"/>
  <c r="AK137" i="1"/>
  <c r="AK231" i="1"/>
  <c r="AK267" i="1"/>
  <c r="AK626" i="1"/>
  <c r="AI32" i="1"/>
  <c r="AG145" i="1"/>
  <c r="AF88" i="1"/>
  <c r="AF74" i="1" s="1"/>
  <c r="AG326" i="1"/>
  <c r="AG122" i="1"/>
  <c r="AG121" i="1" s="1"/>
  <c r="AH194" i="1"/>
  <c r="AK194" i="1" s="1"/>
  <c r="AH223" i="1"/>
  <c r="AK223" i="1" s="1"/>
  <c r="AH617" i="1"/>
  <c r="AK617" i="1" s="1"/>
  <c r="AH624" i="1"/>
  <c r="AK624" i="1" s="1"/>
  <c r="AH625" i="1"/>
  <c r="AK625" i="1" s="1"/>
  <c r="AG342" i="1"/>
  <c r="AG337" i="1" s="1"/>
  <c r="AF342" i="1"/>
  <c r="AF337" i="1" s="1"/>
  <c r="T308" i="1"/>
  <c r="V479" i="1"/>
  <c r="Y479" i="1" s="1"/>
  <c r="AB479" i="1" s="1"/>
  <c r="AE479" i="1" s="1"/>
  <c r="AH479" i="1" s="1"/>
  <c r="AK479" i="1" s="1"/>
  <c r="U471" i="1"/>
  <c r="AD388" i="1"/>
  <c r="X270" i="1"/>
  <c r="I235" i="1"/>
  <c r="Z235" i="1"/>
  <c r="AD188" i="1"/>
  <c r="AC188" i="1"/>
  <c r="AA188" i="1"/>
  <c r="Z188" i="1"/>
  <c r="X188" i="1"/>
  <c r="W188" i="1"/>
  <c r="U188" i="1"/>
  <c r="R188" i="1"/>
  <c r="AC88" i="1"/>
  <c r="AC74" i="1" s="1"/>
  <c r="AD619" i="1"/>
  <c r="AD671" i="1" s="1"/>
  <c r="AD145" i="1"/>
  <c r="AE148" i="1"/>
  <c r="AH148" i="1" s="1"/>
  <c r="AK148" i="1" s="1"/>
  <c r="AE147" i="1"/>
  <c r="AH147" i="1" s="1"/>
  <c r="AK147" i="1" s="1"/>
  <c r="AC145" i="1"/>
  <c r="AD422" i="1"/>
  <c r="AC422" i="1"/>
  <c r="AD342" i="1"/>
  <c r="AD337" i="1" s="1"/>
  <c r="AC342" i="1"/>
  <c r="AC337" i="1" s="1"/>
  <c r="AD395" i="1"/>
  <c r="AC395" i="1"/>
  <c r="Y22" i="1"/>
  <c r="AB22" i="1" s="1"/>
  <c r="AE22" i="1" s="1"/>
  <c r="AH22" i="1" s="1"/>
  <c r="AK22" i="1" s="1"/>
  <c r="AA20" i="1"/>
  <c r="AA19" i="1" s="1"/>
  <c r="Y587" i="1"/>
  <c r="AB587" i="1" s="1"/>
  <c r="AE587" i="1" s="1"/>
  <c r="AH587" i="1" s="1"/>
  <c r="AK587" i="1" s="1"/>
  <c r="AA583" i="1"/>
  <c r="Y583" i="1"/>
  <c r="AA282" i="1"/>
  <c r="AA260" i="1"/>
  <c r="AA259" i="1" s="1"/>
  <c r="AA149" i="1"/>
  <c r="Y149" i="1"/>
  <c r="Y150" i="1"/>
  <c r="AB150" i="1" s="1"/>
  <c r="AE150" i="1" s="1"/>
  <c r="AH150" i="1" s="1"/>
  <c r="AK150" i="1" s="1"/>
  <c r="Z615" i="1"/>
  <c r="Z614" i="1" s="1"/>
  <c r="Z609" i="1" s="1"/>
  <c r="Z608" i="1" s="1"/>
  <c r="AA395" i="1"/>
  <c r="AB395" i="1" s="1"/>
  <c r="AA275" i="1"/>
  <c r="Y275" i="1"/>
  <c r="Y276" i="1"/>
  <c r="AB276" i="1" s="1"/>
  <c r="AE276" i="1" s="1"/>
  <c r="AH276" i="1" s="1"/>
  <c r="AK276" i="1" s="1"/>
  <c r="AL374" i="1"/>
  <c r="AA389" i="1"/>
  <c r="Z389" i="1"/>
  <c r="Z383" i="1"/>
  <c r="Z382" i="1" s="1"/>
  <c r="AA382" i="1"/>
  <c r="AA377" i="1"/>
  <c r="Z377" i="1"/>
  <c r="AA374" i="1"/>
  <c r="Z374" i="1"/>
  <c r="X342" i="1"/>
  <c r="X337" i="1" s="1"/>
  <c r="W342" i="1"/>
  <c r="W337" i="1" s="1"/>
  <c r="U342" i="1"/>
  <c r="U337" i="1" s="1"/>
  <c r="T342" i="1"/>
  <c r="T337" i="1" s="1"/>
  <c r="R342" i="1"/>
  <c r="R337" i="1" s="1"/>
  <c r="Q342" i="1"/>
  <c r="Q337" i="1" s="1"/>
  <c r="O342" i="1"/>
  <c r="O337" i="1" s="1"/>
  <c r="N342" i="1"/>
  <c r="N337" i="1" s="1"/>
  <c r="L342" i="1"/>
  <c r="L337" i="1" s="1"/>
  <c r="K342" i="1"/>
  <c r="K337" i="1" s="1"/>
  <c r="I342" i="1"/>
  <c r="I337" i="1" s="1"/>
  <c r="AA342" i="1"/>
  <c r="AA337" i="1" s="1"/>
  <c r="Z342" i="1"/>
  <c r="Z337" i="1" s="1"/>
  <c r="AA471" i="1"/>
  <c r="Z429" i="1"/>
  <c r="Z211" i="1"/>
  <c r="Z210" i="1" s="1"/>
  <c r="Z209" i="1" s="1"/>
  <c r="Z667" i="1" s="1"/>
  <c r="Z88" i="1"/>
  <c r="Z74" i="1" s="1"/>
  <c r="Z324" i="1"/>
  <c r="Y324" i="1"/>
  <c r="Y325" i="1"/>
  <c r="AB325" i="1" s="1"/>
  <c r="AE325" i="1" s="1"/>
  <c r="AH325" i="1" s="1"/>
  <c r="AK325" i="1" s="1"/>
  <c r="AB102" i="1"/>
  <c r="AB525" i="1"/>
  <c r="X260" i="1"/>
  <c r="X259" i="1" s="1"/>
  <c r="X429" i="1"/>
  <c r="Y429" i="1" s="1"/>
  <c r="Y274" i="1"/>
  <c r="AB274" i="1" s="1"/>
  <c r="AE274" i="1" s="1"/>
  <c r="AH274" i="1" s="1"/>
  <c r="AK274" i="1" s="1"/>
  <c r="W273" i="1"/>
  <c r="Y328" i="1"/>
  <c r="AB328" i="1" s="1"/>
  <c r="AE328" i="1" s="1"/>
  <c r="AH328" i="1" s="1"/>
  <c r="AK328" i="1" s="1"/>
  <c r="X74" i="1"/>
  <c r="X621" i="1"/>
  <c r="X620" i="1" s="1"/>
  <c r="X619" i="1" s="1"/>
  <c r="X671" i="1" s="1"/>
  <c r="Y650" i="1"/>
  <c r="AB650" i="1" s="1"/>
  <c r="AE650" i="1" s="1"/>
  <c r="Y137" i="1"/>
  <c r="AB137" i="1" s="1"/>
  <c r="X559" i="1"/>
  <c r="X558" i="1" s="1"/>
  <c r="X557" i="1" s="1"/>
  <c r="U282" i="1"/>
  <c r="S193" i="1"/>
  <c r="V193" i="1" s="1"/>
  <c r="Y193" i="1" s="1"/>
  <c r="AB193" i="1" s="1"/>
  <c r="AE193" i="1" s="1"/>
  <c r="AH193" i="1" s="1"/>
  <c r="AK193" i="1" s="1"/>
  <c r="I14" i="1"/>
  <c r="K14" i="1"/>
  <c r="L14" i="1"/>
  <c r="N14" i="1"/>
  <c r="O14" i="1"/>
  <c r="Q14" i="1"/>
  <c r="R14" i="1"/>
  <c r="T14" i="1"/>
  <c r="U14" i="1"/>
  <c r="W14" i="1"/>
  <c r="X14" i="1"/>
  <c r="Z14" i="1"/>
  <c r="AA14" i="1"/>
  <c r="AC14" i="1"/>
  <c r="AD14" i="1"/>
  <c r="AF14" i="1"/>
  <c r="AG14" i="1"/>
  <c r="AI14" i="1"/>
  <c r="AJ14" i="1"/>
  <c r="AL14" i="1"/>
  <c r="AL641" i="1" s="1"/>
  <c r="AM14" i="1"/>
  <c r="AM641" i="1" s="1"/>
  <c r="I17" i="1"/>
  <c r="K17" i="1"/>
  <c r="L17" i="1"/>
  <c r="N17" i="1"/>
  <c r="O17" i="1"/>
  <c r="Q17" i="1"/>
  <c r="R17" i="1"/>
  <c r="T17" i="1"/>
  <c r="U17" i="1"/>
  <c r="W17" i="1"/>
  <c r="X17" i="1"/>
  <c r="Z17" i="1"/>
  <c r="AA17" i="1"/>
  <c r="AC17" i="1"/>
  <c r="AD17" i="1"/>
  <c r="AF17" i="1"/>
  <c r="AG17" i="1"/>
  <c r="AI17" i="1"/>
  <c r="AJ17" i="1"/>
  <c r="I20" i="1"/>
  <c r="K20" i="1"/>
  <c r="K19" i="1" s="1"/>
  <c r="L20" i="1"/>
  <c r="L19" i="1" s="1"/>
  <c r="N20" i="1"/>
  <c r="N19" i="1" s="1"/>
  <c r="O20" i="1"/>
  <c r="O19" i="1" s="1"/>
  <c r="Q20" i="1"/>
  <c r="Q19" i="1" s="1"/>
  <c r="R20" i="1"/>
  <c r="R19" i="1" s="1"/>
  <c r="T20" i="1"/>
  <c r="T19" i="1" s="1"/>
  <c r="U20" i="1"/>
  <c r="U19" i="1" s="1"/>
  <c r="W20" i="1"/>
  <c r="W19" i="1" s="1"/>
  <c r="X20" i="1"/>
  <c r="X19" i="1" s="1"/>
  <c r="Z20" i="1"/>
  <c r="Z19" i="1" s="1"/>
  <c r="AC20" i="1"/>
  <c r="AC19" i="1" s="1"/>
  <c r="AC646" i="1" s="1"/>
  <c r="AD20" i="1"/>
  <c r="AD19" i="1" s="1"/>
  <c r="AF20" i="1"/>
  <c r="AF19" i="1" s="1"/>
  <c r="AF646" i="1" s="1"/>
  <c r="AG20" i="1"/>
  <c r="AG19" i="1" s="1"/>
  <c r="AI20" i="1"/>
  <c r="AI19" i="1" s="1"/>
  <c r="AJ20" i="1"/>
  <c r="AJ19" i="1" s="1"/>
  <c r="AJ646" i="1" s="1"/>
  <c r="AL19" i="1"/>
  <c r="AM19" i="1"/>
  <c r="I32" i="1"/>
  <c r="K32" i="1"/>
  <c r="L32" i="1"/>
  <c r="N32" i="1"/>
  <c r="O32" i="1"/>
  <c r="Q32" i="1"/>
  <c r="R32" i="1"/>
  <c r="T32" i="1"/>
  <c r="U32" i="1"/>
  <c r="X32" i="1"/>
  <c r="W32" i="1"/>
  <c r="Z32" i="1"/>
  <c r="AA32" i="1"/>
  <c r="AC32" i="1"/>
  <c r="AD32" i="1"/>
  <c r="AF32" i="1"/>
  <c r="AG32" i="1"/>
  <c r="AJ32" i="1"/>
  <c r="AL32" i="1"/>
  <c r="AM32" i="1"/>
  <c r="I37" i="1"/>
  <c r="K37" i="1"/>
  <c r="L37" i="1"/>
  <c r="N37" i="1"/>
  <c r="O37" i="1"/>
  <c r="Q37" i="1"/>
  <c r="R37" i="1"/>
  <c r="T37" i="1"/>
  <c r="U37" i="1"/>
  <c r="W37" i="1"/>
  <c r="X37" i="1"/>
  <c r="Z37" i="1"/>
  <c r="AA37" i="1"/>
  <c r="AC37" i="1"/>
  <c r="AD37" i="1"/>
  <c r="AF37" i="1"/>
  <c r="AG37" i="1"/>
  <c r="AI37" i="1"/>
  <c r="AJ37" i="1"/>
  <c r="AL37" i="1"/>
  <c r="AL36" i="1" s="1"/>
  <c r="AM37" i="1"/>
  <c r="I41" i="1"/>
  <c r="K41" i="1"/>
  <c r="L41" i="1"/>
  <c r="N41" i="1"/>
  <c r="O41" i="1"/>
  <c r="Q41" i="1"/>
  <c r="R41" i="1"/>
  <c r="T41" i="1"/>
  <c r="U41" i="1"/>
  <c r="W41" i="1"/>
  <c r="X41" i="1"/>
  <c r="Z41" i="1"/>
  <c r="AA41" i="1"/>
  <c r="AC41" i="1"/>
  <c r="AD41" i="1"/>
  <c r="AF41" i="1"/>
  <c r="AG41" i="1"/>
  <c r="AI41" i="1"/>
  <c r="AJ41" i="1"/>
  <c r="I45" i="1"/>
  <c r="K45" i="1"/>
  <c r="L45" i="1"/>
  <c r="N45" i="1"/>
  <c r="O45" i="1"/>
  <c r="Q45" i="1"/>
  <c r="R45" i="1"/>
  <c r="T45" i="1"/>
  <c r="U45" i="1"/>
  <c r="W45" i="1"/>
  <c r="X45" i="1"/>
  <c r="Z45" i="1"/>
  <c r="AC45" i="1"/>
  <c r="AD45" i="1"/>
  <c r="AF45" i="1"/>
  <c r="AG45" i="1"/>
  <c r="AI45" i="1"/>
  <c r="AJ45" i="1"/>
  <c r="I52" i="1"/>
  <c r="K52" i="1"/>
  <c r="L52" i="1"/>
  <c r="N52" i="1"/>
  <c r="O52" i="1"/>
  <c r="Q52" i="1"/>
  <c r="R52" i="1"/>
  <c r="T52" i="1"/>
  <c r="U52" i="1"/>
  <c r="W52" i="1"/>
  <c r="X52" i="1"/>
  <c r="Z52" i="1"/>
  <c r="AA52" i="1"/>
  <c r="AC52" i="1"/>
  <c r="AD52" i="1"/>
  <c r="AF52" i="1"/>
  <c r="AG52" i="1"/>
  <c r="AI52" i="1"/>
  <c r="AJ52" i="1"/>
  <c r="AM52" i="1"/>
  <c r="I56" i="1"/>
  <c r="I55" i="1" s="1"/>
  <c r="K56" i="1"/>
  <c r="K55" i="1" s="1"/>
  <c r="K54" i="1" s="1"/>
  <c r="K643" i="1" s="1"/>
  <c r="L56" i="1"/>
  <c r="L55" i="1" s="1"/>
  <c r="L54" i="1" s="1"/>
  <c r="L643" i="1" s="1"/>
  <c r="N56" i="1"/>
  <c r="N55" i="1" s="1"/>
  <c r="N54" i="1" s="1"/>
  <c r="N643" i="1" s="1"/>
  <c r="O56" i="1"/>
  <c r="O55" i="1" s="1"/>
  <c r="O54" i="1" s="1"/>
  <c r="O643" i="1" s="1"/>
  <c r="Q56" i="1"/>
  <c r="Q55" i="1" s="1"/>
  <c r="Q54" i="1" s="1"/>
  <c r="Q643" i="1" s="1"/>
  <c r="R56" i="1"/>
  <c r="R55" i="1" s="1"/>
  <c r="R54" i="1" s="1"/>
  <c r="R643" i="1" s="1"/>
  <c r="T56" i="1"/>
  <c r="T55" i="1" s="1"/>
  <c r="T54" i="1" s="1"/>
  <c r="T643" i="1" s="1"/>
  <c r="U56" i="1"/>
  <c r="U55" i="1" s="1"/>
  <c r="U54" i="1" s="1"/>
  <c r="U643" i="1" s="1"/>
  <c r="W56" i="1"/>
  <c r="W55" i="1" s="1"/>
  <c r="W54" i="1" s="1"/>
  <c r="W643" i="1" s="1"/>
  <c r="X56" i="1"/>
  <c r="X55" i="1" s="1"/>
  <c r="X54" i="1" s="1"/>
  <c r="Z56" i="1"/>
  <c r="Z55" i="1" s="1"/>
  <c r="Z54" i="1" s="1"/>
  <c r="AA56" i="1"/>
  <c r="AA55" i="1" s="1"/>
  <c r="AA54" i="1" s="1"/>
  <c r="AC56" i="1"/>
  <c r="AC55" i="1" s="1"/>
  <c r="AC54" i="1" s="1"/>
  <c r="AC643" i="1" s="1"/>
  <c r="AD56" i="1"/>
  <c r="AD55" i="1" s="1"/>
  <c r="AD54" i="1" s="1"/>
  <c r="AF56" i="1"/>
  <c r="AF55" i="1" s="1"/>
  <c r="AF54" i="1" s="1"/>
  <c r="AF643" i="1" s="1"/>
  <c r="AG56" i="1"/>
  <c r="AG55" i="1" s="1"/>
  <c r="AG54" i="1" s="1"/>
  <c r="AG643" i="1" s="1"/>
  <c r="AI56" i="1"/>
  <c r="AI55" i="1" s="1"/>
  <c r="AI54" i="1" s="1"/>
  <c r="AI643" i="1" s="1"/>
  <c r="AJ56" i="1"/>
  <c r="AJ55" i="1" s="1"/>
  <c r="AJ54" i="1" s="1"/>
  <c r="AJ643" i="1" s="1"/>
  <c r="AL56" i="1"/>
  <c r="AL55" i="1" s="1"/>
  <c r="AL54" i="1" s="1"/>
  <c r="AL643" i="1" s="1"/>
  <c r="AM56" i="1"/>
  <c r="AM55" i="1" s="1"/>
  <c r="AM54" i="1" s="1"/>
  <c r="AM643" i="1" s="1"/>
  <c r="I59" i="1"/>
  <c r="I58" i="1" s="1"/>
  <c r="I645" i="1" s="1"/>
  <c r="K59" i="1"/>
  <c r="K58" i="1" s="1"/>
  <c r="K645" i="1" s="1"/>
  <c r="L59" i="1"/>
  <c r="L58" i="1" s="1"/>
  <c r="L645" i="1" s="1"/>
  <c r="N59" i="1"/>
  <c r="N58" i="1" s="1"/>
  <c r="N645" i="1" s="1"/>
  <c r="O59" i="1"/>
  <c r="O58" i="1" s="1"/>
  <c r="Q59" i="1"/>
  <c r="Q58" i="1" s="1"/>
  <c r="Q645" i="1" s="1"/>
  <c r="R59" i="1"/>
  <c r="R58" i="1" s="1"/>
  <c r="R645" i="1" s="1"/>
  <c r="T59" i="1"/>
  <c r="T58" i="1" s="1"/>
  <c r="T645" i="1" s="1"/>
  <c r="U59" i="1"/>
  <c r="U58" i="1" s="1"/>
  <c r="U645" i="1" s="1"/>
  <c r="W59" i="1"/>
  <c r="W58" i="1" s="1"/>
  <c r="W645" i="1" s="1"/>
  <c r="X59" i="1"/>
  <c r="X58" i="1" s="1"/>
  <c r="X645" i="1" s="1"/>
  <c r="Z59" i="1"/>
  <c r="Z58" i="1" s="1"/>
  <c r="Z645" i="1" s="1"/>
  <c r="AA59" i="1"/>
  <c r="AA58" i="1" s="1"/>
  <c r="AA645" i="1" s="1"/>
  <c r="AC59" i="1"/>
  <c r="AC58" i="1" s="1"/>
  <c r="AC645" i="1" s="1"/>
  <c r="AD59" i="1"/>
  <c r="AD58" i="1" s="1"/>
  <c r="AD645" i="1" s="1"/>
  <c r="AF59" i="1"/>
  <c r="AF58" i="1" s="1"/>
  <c r="AF645" i="1" s="1"/>
  <c r="AG59" i="1"/>
  <c r="AG58" i="1" s="1"/>
  <c r="AG645" i="1" s="1"/>
  <c r="AI59" i="1"/>
  <c r="AI58" i="1" s="1"/>
  <c r="AI645" i="1" s="1"/>
  <c r="AJ59" i="1"/>
  <c r="AJ58" i="1" s="1"/>
  <c r="AJ645" i="1" s="1"/>
  <c r="AL59" i="1"/>
  <c r="AL58" i="1" s="1"/>
  <c r="AL645" i="1" s="1"/>
  <c r="AM59" i="1"/>
  <c r="AM58" i="1" s="1"/>
  <c r="AM645" i="1" s="1"/>
  <c r="I62" i="1"/>
  <c r="K62" i="1"/>
  <c r="L62" i="1"/>
  <c r="N62" i="1"/>
  <c r="O62" i="1"/>
  <c r="Q62" i="1"/>
  <c r="R62" i="1"/>
  <c r="T62" i="1"/>
  <c r="U62" i="1"/>
  <c r="W62" i="1"/>
  <c r="X62" i="1"/>
  <c r="Z62" i="1"/>
  <c r="AA62" i="1"/>
  <c r="AC62" i="1"/>
  <c r="AD62" i="1"/>
  <c r="AF62" i="1"/>
  <c r="AG62" i="1"/>
  <c r="AI62" i="1"/>
  <c r="AJ62" i="1"/>
  <c r="AL62" i="1"/>
  <c r="AM62" i="1"/>
  <c r="I64" i="1"/>
  <c r="K64" i="1"/>
  <c r="L64" i="1"/>
  <c r="N64" i="1"/>
  <c r="O64" i="1"/>
  <c r="Q64" i="1"/>
  <c r="R64" i="1"/>
  <c r="T64" i="1"/>
  <c r="U64" i="1"/>
  <c r="W64" i="1"/>
  <c r="X64" i="1"/>
  <c r="Z64" i="1"/>
  <c r="AA64" i="1"/>
  <c r="AC64" i="1"/>
  <c r="AD64" i="1"/>
  <c r="AF64" i="1"/>
  <c r="AG64" i="1"/>
  <c r="AI64" i="1"/>
  <c r="AJ64" i="1"/>
  <c r="AL64" i="1"/>
  <c r="AM64" i="1"/>
  <c r="I66" i="1"/>
  <c r="K66" i="1"/>
  <c r="L66" i="1"/>
  <c r="N66" i="1"/>
  <c r="O66" i="1"/>
  <c r="Q66" i="1"/>
  <c r="R66" i="1"/>
  <c r="T66" i="1"/>
  <c r="U66" i="1"/>
  <c r="W66" i="1"/>
  <c r="X66" i="1"/>
  <c r="Z66" i="1"/>
  <c r="AA66" i="1"/>
  <c r="AC66" i="1"/>
  <c r="AD66" i="1"/>
  <c r="AF66" i="1"/>
  <c r="AG66" i="1"/>
  <c r="AI66" i="1"/>
  <c r="AJ66" i="1"/>
  <c r="AL66" i="1"/>
  <c r="AM66" i="1"/>
  <c r="I68" i="1"/>
  <c r="K68" i="1"/>
  <c r="L68" i="1"/>
  <c r="N68" i="1"/>
  <c r="O68" i="1"/>
  <c r="Q68" i="1"/>
  <c r="R68" i="1"/>
  <c r="T68" i="1"/>
  <c r="U68" i="1"/>
  <c r="W68" i="1"/>
  <c r="X68" i="1"/>
  <c r="Z68" i="1"/>
  <c r="AA68" i="1"/>
  <c r="AC68" i="1"/>
  <c r="AD68" i="1"/>
  <c r="AF68" i="1"/>
  <c r="AG68" i="1"/>
  <c r="AI68" i="1"/>
  <c r="AJ68" i="1"/>
  <c r="AL68" i="1"/>
  <c r="AM68" i="1"/>
  <c r="I74" i="1"/>
  <c r="K74" i="1"/>
  <c r="L74" i="1"/>
  <c r="O74" i="1"/>
  <c r="Q74" i="1"/>
  <c r="R74" i="1"/>
  <c r="T74" i="1"/>
  <c r="U74" i="1"/>
  <c r="W74" i="1"/>
  <c r="AA74" i="1"/>
  <c r="AD74" i="1"/>
  <c r="AG74" i="1"/>
  <c r="AI74" i="1"/>
  <c r="AJ74" i="1"/>
  <c r="N88" i="1"/>
  <c r="N74" i="1" s="1"/>
  <c r="AL88" i="1"/>
  <c r="AM88" i="1"/>
  <c r="I94" i="1"/>
  <c r="K94" i="1"/>
  <c r="L94" i="1"/>
  <c r="N94" i="1"/>
  <c r="O94" i="1"/>
  <c r="Q94" i="1"/>
  <c r="R94" i="1"/>
  <c r="T94" i="1"/>
  <c r="U94" i="1"/>
  <c r="W94" i="1"/>
  <c r="X94" i="1"/>
  <c r="Z94" i="1"/>
  <c r="AA94" i="1"/>
  <c r="AC94" i="1"/>
  <c r="AD94" i="1"/>
  <c r="AF94" i="1"/>
  <c r="AG94" i="1"/>
  <c r="AI94" i="1"/>
  <c r="AJ94" i="1"/>
  <c r="AL94" i="1"/>
  <c r="AM94" i="1"/>
  <c r="I97" i="1"/>
  <c r="K97" i="1"/>
  <c r="L97" i="1"/>
  <c r="N97" i="1"/>
  <c r="O97" i="1"/>
  <c r="Q97" i="1"/>
  <c r="R97" i="1"/>
  <c r="T97" i="1"/>
  <c r="U97" i="1"/>
  <c r="W97" i="1"/>
  <c r="X97" i="1"/>
  <c r="Z97" i="1"/>
  <c r="AA97" i="1"/>
  <c r="AC97" i="1"/>
  <c r="AD97" i="1"/>
  <c r="AF97" i="1"/>
  <c r="AG97" i="1"/>
  <c r="AI97" i="1"/>
  <c r="AJ97" i="1"/>
  <c r="AL97" i="1"/>
  <c r="AM97" i="1"/>
  <c r="I100" i="1"/>
  <c r="K100" i="1"/>
  <c r="K99" i="1" s="1"/>
  <c r="K648" i="1" s="1"/>
  <c r="L100" i="1"/>
  <c r="L99" i="1" s="1"/>
  <c r="N100" i="1"/>
  <c r="N99" i="1" s="1"/>
  <c r="O100" i="1"/>
  <c r="O99" i="1" s="1"/>
  <c r="O648" i="1" s="1"/>
  <c r="Q100" i="1"/>
  <c r="Q99" i="1" s="1"/>
  <c r="Q648" i="1" s="1"/>
  <c r="R100" i="1"/>
  <c r="R99" i="1" s="1"/>
  <c r="R648" i="1" s="1"/>
  <c r="T100" i="1"/>
  <c r="T99" i="1" s="1"/>
  <c r="U100" i="1"/>
  <c r="U99" i="1" s="1"/>
  <c r="U648" i="1" s="1"/>
  <c r="W100" i="1"/>
  <c r="W99" i="1" s="1"/>
  <c r="W648" i="1" s="1"/>
  <c r="X100" i="1"/>
  <c r="X99" i="1" s="1"/>
  <c r="Z100" i="1"/>
  <c r="Z99" i="1" s="1"/>
  <c r="AA100" i="1"/>
  <c r="AA99" i="1" s="1"/>
  <c r="AC100" i="1"/>
  <c r="AC99" i="1" s="1"/>
  <c r="AD100" i="1"/>
  <c r="AD99" i="1" s="1"/>
  <c r="AD648" i="1" s="1"/>
  <c r="AF100" i="1"/>
  <c r="AF99" i="1" s="1"/>
  <c r="AF648" i="1" s="1"/>
  <c r="AG100" i="1"/>
  <c r="AG99" i="1" s="1"/>
  <c r="AI100" i="1"/>
  <c r="AI99" i="1" s="1"/>
  <c r="AJ100" i="1"/>
  <c r="AJ99" i="1" s="1"/>
  <c r="AL100" i="1"/>
  <c r="AL99" i="1" s="1"/>
  <c r="AM100" i="1"/>
  <c r="AM99" i="1" s="1"/>
  <c r="I106" i="1"/>
  <c r="K106" i="1"/>
  <c r="K105" i="1" s="1"/>
  <c r="L106" i="1"/>
  <c r="L105" i="1" s="1"/>
  <c r="N106" i="1"/>
  <c r="N105" i="1" s="1"/>
  <c r="O106" i="1"/>
  <c r="O105" i="1" s="1"/>
  <c r="Q106" i="1"/>
  <c r="Q105" i="1" s="1"/>
  <c r="R106" i="1"/>
  <c r="R105" i="1" s="1"/>
  <c r="T106" i="1"/>
  <c r="T105" i="1" s="1"/>
  <c r="U106" i="1"/>
  <c r="U105" i="1" s="1"/>
  <c r="W106" i="1"/>
  <c r="W105" i="1" s="1"/>
  <c r="X106" i="1"/>
  <c r="X105" i="1" s="1"/>
  <c r="Z106" i="1"/>
  <c r="Z105" i="1" s="1"/>
  <c r="AA106" i="1"/>
  <c r="AA105" i="1" s="1"/>
  <c r="AC106" i="1"/>
  <c r="AC105" i="1" s="1"/>
  <c r="AD106" i="1"/>
  <c r="AD105" i="1" s="1"/>
  <c r="AF106" i="1"/>
  <c r="AF105" i="1" s="1"/>
  <c r="AG106" i="1"/>
  <c r="AG105" i="1" s="1"/>
  <c r="AI106" i="1"/>
  <c r="AI105" i="1" s="1"/>
  <c r="AJ106" i="1"/>
  <c r="AJ105" i="1" s="1"/>
  <c r="I109" i="1"/>
  <c r="I108" i="1" s="1"/>
  <c r="K109" i="1"/>
  <c r="K108" i="1" s="1"/>
  <c r="L109" i="1"/>
  <c r="L108" i="1" s="1"/>
  <c r="N109" i="1"/>
  <c r="N108" i="1" s="1"/>
  <c r="O109" i="1"/>
  <c r="O108" i="1" s="1"/>
  <c r="Q109" i="1"/>
  <c r="Q108" i="1" s="1"/>
  <c r="R109" i="1"/>
  <c r="R108" i="1" s="1"/>
  <c r="T109" i="1"/>
  <c r="T108" i="1" s="1"/>
  <c r="U109" i="1"/>
  <c r="U108" i="1" s="1"/>
  <c r="W109" i="1"/>
  <c r="W108" i="1" s="1"/>
  <c r="X109" i="1"/>
  <c r="X108" i="1" s="1"/>
  <c r="Z109" i="1"/>
  <c r="Z108" i="1" s="1"/>
  <c r="AA109" i="1"/>
  <c r="AA108" i="1" s="1"/>
  <c r="AC109" i="1"/>
  <c r="AC108" i="1" s="1"/>
  <c r="AD109" i="1"/>
  <c r="AD108" i="1" s="1"/>
  <c r="AF109" i="1"/>
  <c r="AF108" i="1" s="1"/>
  <c r="AG109" i="1"/>
  <c r="AG108" i="1" s="1"/>
  <c r="AI109" i="1"/>
  <c r="AI108" i="1" s="1"/>
  <c r="AJ109" i="1"/>
  <c r="AJ108" i="1" s="1"/>
  <c r="AL109" i="1"/>
  <c r="AL108" i="1" s="1"/>
  <c r="AM109" i="1"/>
  <c r="AM108" i="1" s="1"/>
  <c r="I111" i="1"/>
  <c r="K111" i="1"/>
  <c r="L111" i="1"/>
  <c r="N111" i="1"/>
  <c r="O111" i="1"/>
  <c r="Q111" i="1"/>
  <c r="R111" i="1"/>
  <c r="T111" i="1"/>
  <c r="U111" i="1"/>
  <c r="W111" i="1"/>
  <c r="X111" i="1"/>
  <c r="Z111" i="1"/>
  <c r="AA111" i="1"/>
  <c r="AC111" i="1"/>
  <c r="AD111" i="1"/>
  <c r="AF111" i="1"/>
  <c r="AG111" i="1"/>
  <c r="AI111" i="1"/>
  <c r="AJ111" i="1"/>
  <c r="AL111" i="1"/>
  <c r="AM111" i="1"/>
  <c r="I115" i="1"/>
  <c r="I114" i="1" s="1"/>
  <c r="I651" i="1" s="1"/>
  <c r="K115" i="1"/>
  <c r="K114" i="1" s="1"/>
  <c r="K651" i="1" s="1"/>
  <c r="L115" i="1"/>
  <c r="L114" i="1" s="1"/>
  <c r="L651" i="1" s="1"/>
  <c r="N115" i="1"/>
  <c r="N114" i="1" s="1"/>
  <c r="N651" i="1" s="1"/>
  <c r="O115" i="1"/>
  <c r="O114" i="1" s="1"/>
  <c r="O651" i="1" s="1"/>
  <c r="Q115" i="1"/>
  <c r="Q114" i="1" s="1"/>
  <c r="Q651" i="1" s="1"/>
  <c r="R115" i="1"/>
  <c r="R114" i="1" s="1"/>
  <c r="R651" i="1" s="1"/>
  <c r="T115" i="1"/>
  <c r="T114" i="1" s="1"/>
  <c r="T651" i="1" s="1"/>
  <c r="U115" i="1"/>
  <c r="U114" i="1" s="1"/>
  <c r="W115" i="1"/>
  <c r="W114" i="1" s="1"/>
  <c r="W651" i="1" s="1"/>
  <c r="X115" i="1"/>
  <c r="X114" i="1" s="1"/>
  <c r="X651" i="1" s="1"/>
  <c r="Z115" i="1"/>
  <c r="Z114" i="1" s="1"/>
  <c r="Z651" i="1" s="1"/>
  <c r="AA115" i="1"/>
  <c r="AA114" i="1" s="1"/>
  <c r="AA651" i="1" s="1"/>
  <c r="AC115" i="1"/>
  <c r="AC114" i="1" s="1"/>
  <c r="AC651" i="1" s="1"/>
  <c r="AD115" i="1"/>
  <c r="AD114" i="1" s="1"/>
  <c r="AD651" i="1" s="1"/>
  <c r="AF115" i="1"/>
  <c r="AF114" i="1" s="1"/>
  <c r="AF651" i="1" s="1"/>
  <c r="AG115" i="1"/>
  <c r="AG114" i="1" s="1"/>
  <c r="AG651" i="1" s="1"/>
  <c r="AI115" i="1"/>
  <c r="AI114" i="1" s="1"/>
  <c r="AJ115" i="1"/>
  <c r="AJ114" i="1" s="1"/>
  <c r="AJ651" i="1" s="1"/>
  <c r="AL114" i="1"/>
  <c r="AL651" i="1" s="1"/>
  <c r="AM114" i="1"/>
  <c r="AM651" i="1" s="1"/>
  <c r="I122" i="1"/>
  <c r="I121" i="1" s="1"/>
  <c r="K122" i="1"/>
  <c r="K121" i="1" s="1"/>
  <c r="L122" i="1"/>
  <c r="L121" i="1" s="1"/>
  <c r="N122" i="1"/>
  <c r="N121" i="1" s="1"/>
  <c r="O122" i="1"/>
  <c r="O121" i="1" s="1"/>
  <c r="Q122" i="1"/>
  <c r="Q121" i="1" s="1"/>
  <c r="R122" i="1"/>
  <c r="R121" i="1" s="1"/>
  <c r="T122" i="1"/>
  <c r="T121" i="1" s="1"/>
  <c r="U122" i="1"/>
  <c r="U121" i="1" s="1"/>
  <c r="W122" i="1"/>
  <c r="W121" i="1" s="1"/>
  <c r="X122" i="1"/>
  <c r="X121" i="1" s="1"/>
  <c r="Z122" i="1"/>
  <c r="Z121" i="1" s="1"/>
  <c r="AA122" i="1"/>
  <c r="AA121" i="1" s="1"/>
  <c r="AC122" i="1"/>
  <c r="AC121" i="1" s="1"/>
  <c r="AC652" i="1" s="1"/>
  <c r="AD122" i="1"/>
  <c r="AD121" i="1" s="1"/>
  <c r="AF122" i="1"/>
  <c r="AF121" i="1" s="1"/>
  <c r="AI122" i="1"/>
  <c r="AI121" i="1" s="1"/>
  <c r="AJ122" i="1"/>
  <c r="AJ121" i="1" s="1"/>
  <c r="AL121" i="1"/>
  <c r="AM121" i="1"/>
  <c r="I129" i="1"/>
  <c r="K129" i="1"/>
  <c r="L129" i="1"/>
  <c r="N129" i="1"/>
  <c r="O129" i="1"/>
  <c r="Q129" i="1"/>
  <c r="R129" i="1"/>
  <c r="T129" i="1"/>
  <c r="U129" i="1"/>
  <c r="W129" i="1"/>
  <c r="X129" i="1"/>
  <c r="Z129" i="1"/>
  <c r="AA129" i="1"/>
  <c r="AC129" i="1"/>
  <c r="AD129" i="1"/>
  <c r="AF129" i="1"/>
  <c r="AG129" i="1"/>
  <c r="AI129" i="1"/>
  <c r="AJ129" i="1"/>
  <c r="I133" i="1"/>
  <c r="K133" i="1"/>
  <c r="N133" i="1"/>
  <c r="O133" i="1"/>
  <c r="O128" i="1" s="1"/>
  <c r="O653" i="1" s="1"/>
  <c r="Q133" i="1"/>
  <c r="R133" i="1"/>
  <c r="T133" i="1"/>
  <c r="U133" i="1"/>
  <c r="W133" i="1"/>
  <c r="X133" i="1"/>
  <c r="Z133" i="1"/>
  <c r="AA133" i="1"/>
  <c r="AC133" i="1"/>
  <c r="AD133" i="1"/>
  <c r="AF133" i="1"/>
  <c r="AG133" i="1"/>
  <c r="AI133" i="1"/>
  <c r="AJ133" i="1"/>
  <c r="AL128" i="1"/>
  <c r="AL653" i="1" s="1"/>
  <c r="AM128" i="1"/>
  <c r="AM653" i="1" s="1"/>
  <c r="L135" i="1"/>
  <c r="L133" i="1" s="1"/>
  <c r="I143" i="1"/>
  <c r="K143" i="1"/>
  <c r="L143" i="1"/>
  <c r="N143" i="1"/>
  <c r="O143" i="1"/>
  <c r="Q143" i="1"/>
  <c r="R143" i="1"/>
  <c r="T143" i="1"/>
  <c r="U143" i="1"/>
  <c r="W143" i="1"/>
  <c r="X143" i="1"/>
  <c r="Z143" i="1"/>
  <c r="AA143" i="1"/>
  <c r="AC143" i="1"/>
  <c r="AD143" i="1"/>
  <c r="AF143" i="1"/>
  <c r="AG143" i="1"/>
  <c r="AI143" i="1"/>
  <c r="AJ143" i="1"/>
  <c r="AL143" i="1"/>
  <c r="AM143" i="1"/>
  <c r="I145" i="1"/>
  <c r="K145" i="1"/>
  <c r="L145" i="1"/>
  <c r="N145" i="1"/>
  <c r="O145" i="1"/>
  <c r="Q145" i="1"/>
  <c r="R145" i="1"/>
  <c r="T145" i="1"/>
  <c r="U145" i="1"/>
  <c r="W145" i="1"/>
  <c r="X145" i="1"/>
  <c r="Z145" i="1"/>
  <c r="AA145" i="1"/>
  <c r="AF145" i="1"/>
  <c r="AI145" i="1"/>
  <c r="AJ145" i="1"/>
  <c r="AL145" i="1"/>
  <c r="AM145" i="1"/>
  <c r="R151" i="1"/>
  <c r="I152" i="1"/>
  <c r="I151" i="1" s="1"/>
  <c r="K152" i="1"/>
  <c r="K151" i="1" s="1"/>
  <c r="L152" i="1"/>
  <c r="L151" i="1" s="1"/>
  <c r="N152" i="1"/>
  <c r="N151" i="1" s="1"/>
  <c r="O152" i="1"/>
  <c r="O151" i="1" s="1"/>
  <c r="Q152" i="1"/>
  <c r="Q151" i="1" s="1"/>
  <c r="R152" i="1"/>
  <c r="T152" i="1"/>
  <c r="T151" i="1" s="1"/>
  <c r="U152" i="1"/>
  <c r="U151" i="1" s="1"/>
  <c r="W152" i="1"/>
  <c r="W151" i="1" s="1"/>
  <c r="X152" i="1"/>
  <c r="X151" i="1" s="1"/>
  <c r="Z152" i="1"/>
  <c r="Z151" i="1" s="1"/>
  <c r="AA152" i="1"/>
  <c r="AA151" i="1" s="1"/>
  <c r="AC152" i="1"/>
  <c r="AC151" i="1" s="1"/>
  <c r="AD152" i="1"/>
  <c r="AD151" i="1" s="1"/>
  <c r="AF152" i="1"/>
  <c r="AF151" i="1" s="1"/>
  <c r="AG152" i="1"/>
  <c r="AG151" i="1" s="1"/>
  <c r="AI152" i="1"/>
  <c r="AI151" i="1" s="1"/>
  <c r="AJ152" i="1"/>
  <c r="AJ151" i="1" s="1"/>
  <c r="AL152" i="1"/>
  <c r="AL151" i="1" s="1"/>
  <c r="AL142" i="1" s="1"/>
  <c r="AM152" i="1"/>
  <c r="AM151" i="1" s="1"/>
  <c r="AM142" i="1" s="1"/>
  <c r="I170" i="1"/>
  <c r="K170" i="1"/>
  <c r="L170" i="1"/>
  <c r="N170" i="1"/>
  <c r="O170" i="1"/>
  <c r="Q170" i="1"/>
  <c r="R170" i="1"/>
  <c r="T170" i="1"/>
  <c r="U170" i="1"/>
  <c r="W170" i="1"/>
  <c r="X170" i="1"/>
  <c r="Z170" i="1"/>
  <c r="AA170" i="1"/>
  <c r="AC170" i="1"/>
  <c r="AD170" i="1"/>
  <c r="AF170" i="1"/>
  <c r="AG170" i="1"/>
  <c r="AI170" i="1"/>
  <c r="AJ170" i="1"/>
  <c r="AL170" i="1"/>
  <c r="AM170" i="1"/>
  <c r="I172" i="1"/>
  <c r="K172" i="1"/>
  <c r="L172" i="1"/>
  <c r="N172" i="1"/>
  <c r="O172" i="1"/>
  <c r="Q172" i="1"/>
  <c r="R172" i="1"/>
  <c r="T172" i="1"/>
  <c r="U172" i="1"/>
  <c r="W172" i="1"/>
  <c r="X172" i="1"/>
  <c r="Z172" i="1"/>
  <c r="AA172" i="1"/>
  <c r="AC172" i="1"/>
  <c r="AD172" i="1"/>
  <c r="AF172" i="1"/>
  <c r="AG172" i="1"/>
  <c r="AI172" i="1"/>
  <c r="AJ172" i="1"/>
  <c r="AL172" i="1"/>
  <c r="AM172" i="1"/>
  <c r="P182" i="1"/>
  <c r="S182" i="1" s="1"/>
  <c r="AB182" i="1"/>
  <c r="I185" i="1"/>
  <c r="K185" i="1"/>
  <c r="L185" i="1"/>
  <c r="N185" i="1"/>
  <c r="O185" i="1"/>
  <c r="Q185" i="1"/>
  <c r="R185" i="1"/>
  <c r="T185" i="1"/>
  <c r="U185" i="1"/>
  <c r="W185" i="1"/>
  <c r="X185" i="1"/>
  <c r="Z185" i="1"/>
  <c r="AA185" i="1"/>
  <c r="AC185" i="1"/>
  <c r="AD185" i="1"/>
  <c r="AF185" i="1"/>
  <c r="AG185" i="1"/>
  <c r="AI185" i="1"/>
  <c r="AJ185" i="1"/>
  <c r="AL184" i="1"/>
  <c r="AM184" i="1"/>
  <c r="I188" i="1"/>
  <c r="K188" i="1"/>
  <c r="L188" i="1"/>
  <c r="O188" i="1"/>
  <c r="T188" i="1"/>
  <c r="AF188" i="1"/>
  <c r="AG188" i="1"/>
  <c r="AJ188" i="1"/>
  <c r="Q190" i="1"/>
  <c r="Q188" i="1" s="1"/>
  <c r="AI190" i="1"/>
  <c r="AI188" i="1" s="1"/>
  <c r="N191" i="1"/>
  <c r="N190" i="1" s="1"/>
  <c r="J194" i="1"/>
  <c r="M194" i="1" s="1"/>
  <c r="V194" i="1"/>
  <c r="Y194" i="1" s="1"/>
  <c r="AB194" i="1" s="1"/>
  <c r="I200" i="1"/>
  <c r="I199" i="1" s="1"/>
  <c r="I664" i="1" s="1"/>
  <c r="K200" i="1"/>
  <c r="K199" i="1" s="1"/>
  <c r="K664" i="1" s="1"/>
  <c r="L200" i="1"/>
  <c r="L199" i="1" s="1"/>
  <c r="L664" i="1" s="1"/>
  <c r="N200" i="1"/>
  <c r="N199" i="1" s="1"/>
  <c r="N664" i="1" s="1"/>
  <c r="O200" i="1"/>
  <c r="O199" i="1" s="1"/>
  <c r="O664" i="1" s="1"/>
  <c r="Q200" i="1"/>
  <c r="Q199" i="1" s="1"/>
  <c r="Q664" i="1" s="1"/>
  <c r="R200" i="1"/>
  <c r="R199" i="1" s="1"/>
  <c r="R664" i="1" s="1"/>
  <c r="T200" i="1"/>
  <c r="T199" i="1" s="1"/>
  <c r="T664" i="1" s="1"/>
  <c r="U200" i="1"/>
  <c r="U199" i="1" s="1"/>
  <c r="U664" i="1" s="1"/>
  <c r="W200" i="1"/>
  <c r="W199" i="1" s="1"/>
  <c r="W664" i="1" s="1"/>
  <c r="X200" i="1"/>
  <c r="X199" i="1" s="1"/>
  <c r="X664" i="1" s="1"/>
  <c r="Z200" i="1"/>
  <c r="Z199" i="1" s="1"/>
  <c r="Z664" i="1" s="1"/>
  <c r="AA200" i="1"/>
  <c r="AA199" i="1" s="1"/>
  <c r="AC200" i="1"/>
  <c r="AC199" i="1" s="1"/>
  <c r="AC664" i="1" s="1"/>
  <c r="AD200" i="1"/>
  <c r="AD199" i="1" s="1"/>
  <c r="AD664" i="1" s="1"/>
  <c r="AF200" i="1"/>
  <c r="AF199" i="1" s="1"/>
  <c r="AF664" i="1" s="1"/>
  <c r="AG200" i="1"/>
  <c r="AG199" i="1" s="1"/>
  <c r="AG664" i="1" s="1"/>
  <c r="AI200" i="1"/>
  <c r="AI199" i="1" s="1"/>
  <c r="AJ200" i="1"/>
  <c r="AJ199" i="1" s="1"/>
  <c r="AL200" i="1"/>
  <c r="AL199" i="1" s="1"/>
  <c r="AL664" i="1" s="1"/>
  <c r="AM200" i="1"/>
  <c r="AM199" i="1" s="1"/>
  <c r="AM664" i="1" s="1"/>
  <c r="I207" i="1"/>
  <c r="K207" i="1"/>
  <c r="L207" i="1"/>
  <c r="N207" i="1"/>
  <c r="O207" i="1"/>
  <c r="Q207" i="1"/>
  <c r="R207" i="1"/>
  <c r="T207" i="1"/>
  <c r="U207" i="1"/>
  <c r="W207" i="1"/>
  <c r="X207" i="1"/>
  <c r="Z207" i="1"/>
  <c r="AA207" i="1"/>
  <c r="AC207" i="1"/>
  <c r="AD207" i="1"/>
  <c r="AF207" i="1"/>
  <c r="AG207" i="1"/>
  <c r="AI207" i="1"/>
  <c r="AJ207" i="1"/>
  <c r="AL207" i="1"/>
  <c r="AM207" i="1"/>
  <c r="J208" i="1"/>
  <c r="M208" i="1" s="1"/>
  <c r="P208" i="1" s="1"/>
  <c r="S208" i="1" s="1"/>
  <c r="V208" i="1" s="1"/>
  <c r="Y208" i="1" s="1"/>
  <c r="AB208" i="1" s="1"/>
  <c r="AE208" i="1" s="1"/>
  <c r="AH208" i="1" s="1"/>
  <c r="AK208" i="1" s="1"/>
  <c r="K211" i="1"/>
  <c r="M211" i="1" s="1"/>
  <c r="P211" i="1" s="1"/>
  <c r="S211" i="1" s="1"/>
  <c r="V211" i="1" s="1"/>
  <c r="Y211" i="1" s="1"/>
  <c r="AL211" i="1"/>
  <c r="AL210" i="1" s="1"/>
  <c r="AL209" i="1" s="1"/>
  <c r="AL667" i="1" s="1"/>
  <c r="AM211" i="1"/>
  <c r="AM210" i="1" s="1"/>
  <c r="AM209" i="1" s="1"/>
  <c r="AM667" i="1" s="1"/>
  <c r="M212" i="1"/>
  <c r="P212" i="1" s="1"/>
  <c r="S212" i="1" s="1"/>
  <c r="V212" i="1" s="1"/>
  <c r="Y212" i="1" s="1"/>
  <c r="AB212" i="1" s="1"/>
  <c r="AE212" i="1" s="1"/>
  <c r="AH212" i="1" s="1"/>
  <c r="AK212" i="1" s="1"/>
  <c r="M213" i="1"/>
  <c r="P213" i="1" s="1"/>
  <c r="S213" i="1" s="1"/>
  <c r="V213" i="1" s="1"/>
  <c r="Y213" i="1" s="1"/>
  <c r="AB213" i="1" s="1"/>
  <c r="AE213" i="1" s="1"/>
  <c r="AH213" i="1" s="1"/>
  <c r="AK213" i="1" s="1"/>
  <c r="T216" i="1"/>
  <c r="T215" i="1" s="1"/>
  <c r="U216" i="1"/>
  <c r="U215" i="1" s="1"/>
  <c r="W216" i="1"/>
  <c r="W215" i="1" s="1"/>
  <c r="X216" i="1"/>
  <c r="Z216" i="1"/>
  <c r="Z215" i="1" s="1"/>
  <c r="AA216" i="1"/>
  <c r="AA215" i="1" s="1"/>
  <c r="AC216" i="1"/>
  <c r="AD216" i="1"/>
  <c r="AF216" i="1"/>
  <c r="AG216" i="1"/>
  <c r="AI216" i="1"/>
  <c r="AJ216" i="1"/>
  <c r="AL216" i="1"/>
  <c r="AM216" i="1"/>
  <c r="I218" i="1"/>
  <c r="K218" i="1"/>
  <c r="K216" i="1" s="1"/>
  <c r="K215" i="1" s="1"/>
  <c r="L218" i="1"/>
  <c r="L216" i="1" s="1"/>
  <c r="L215" i="1" s="1"/>
  <c r="N218" i="1"/>
  <c r="N216" i="1" s="1"/>
  <c r="N215" i="1" s="1"/>
  <c r="O218" i="1"/>
  <c r="O216" i="1" s="1"/>
  <c r="O215" i="1" s="1"/>
  <c r="Q218" i="1"/>
  <c r="Q216" i="1" s="1"/>
  <c r="Q215" i="1" s="1"/>
  <c r="R218" i="1"/>
  <c r="R216" i="1" s="1"/>
  <c r="R215" i="1" s="1"/>
  <c r="T218" i="1"/>
  <c r="U218" i="1"/>
  <c r="W218" i="1"/>
  <c r="X218" i="1"/>
  <c r="Z218" i="1"/>
  <c r="AA218" i="1"/>
  <c r="AC218" i="1"/>
  <c r="AD218" i="1"/>
  <c r="AF218" i="1"/>
  <c r="AG218" i="1"/>
  <c r="AI218" i="1"/>
  <c r="AJ218" i="1"/>
  <c r="AL218" i="1"/>
  <c r="AM218" i="1"/>
  <c r="I221" i="1"/>
  <c r="K221" i="1"/>
  <c r="L221" i="1"/>
  <c r="N221" i="1"/>
  <c r="O221" i="1"/>
  <c r="Q221" i="1"/>
  <c r="R221" i="1"/>
  <c r="T221" i="1"/>
  <c r="U221" i="1"/>
  <c r="W221" i="1"/>
  <c r="X221" i="1"/>
  <c r="Z221" i="1"/>
  <c r="AA221" i="1"/>
  <c r="AC221" i="1"/>
  <c r="AD221" i="1"/>
  <c r="AF221" i="1"/>
  <c r="AG221" i="1"/>
  <c r="AI221" i="1"/>
  <c r="AL221" i="1"/>
  <c r="AM221" i="1"/>
  <c r="V223" i="1"/>
  <c r="Y223" i="1" s="1"/>
  <c r="AB223" i="1" s="1"/>
  <c r="I227" i="1"/>
  <c r="I226" i="1" s="1"/>
  <c r="K227" i="1"/>
  <c r="K226" i="1" s="1"/>
  <c r="L227" i="1"/>
  <c r="L226" i="1" s="1"/>
  <c r="N227" i="1"/>
  <c r="N226" i="1" s="1"/>
  <c r="O227" i="1"/>
  <c r="O226" i="1" s="1"/>
  <c r="Q227" i="1"/>
  <c r="Q226" i="1" s="1"/>
  <c r="Q670" i="1" s="1"/>
  <c r="R227" i="1"/>
  <c r="R226" i="1" s="1"/>
  <c r="T227" i="1"/>
  <c r="T226" i="1" s="1"/>
  <c r="T225" i="1" s="1"/>
  <c r="T670" i="1" s="1"/>
  <c r="U227" i="1"/>
  <c r="U226" i="1" s="1"/>
  <c r="U225" i="1" s="1"/>
  <c r="U670" i="1" s="1"/>
  <c r="W227" i="1"/>
  <c r="W226" i="1" s="1"/>
  <c r="X227" i="1"/>
  <c r="X226" i="1" s="1"/>
  <c r="X225" i="1" s="1"/>
  <c r="X670" i="1" s="1"/>
  <c r="Z227" i="1"/>
  <c r="Z226" i="1" s="1"/>
  <c r="AA227" i="1"/>
  <c r="AA226" i="1" s="1"/>
  <c r="AA670" i="1" s="1"/>
  <c r="AC227" i="1"/>
  <c r="AC226" i="1" s="1"/>
  <c r="AC225" i="1" s="1"/>
  <c r="AD227" i="1"/>
  <c r="AD226" i="1" s="1"/>
  <c r="AF227" i="1"/>
  <c r="AF226" i="1" s="1"/>
  <c r="AG227" i="1"/>
  <c r="AG226" i="1" s="1"/>
  <c r="AG225" i="1" s="1"/>
  <c r="AI227" i="1"/>
  <c r="AI226" i="1" s="1"/>
  <c r="AJ227" i="1"/>
  <c r="AJ226" i="1" s="1"/>
  <c r="AL227" i="1"/>
  <c r="AL226" i="1" s="1"/>
  <c r="AL670" i="1" s="1"/>
  <c r="AM227" i="1"/>
  <c r="AM226" i="1" s="1"/>
  <c r="AM670" i="1" s="1"/>
  <c r="N229" i="1"/>
  <c r="AL235" i="1"/>
  <c r="AM235" i="1"/>
  <c r="I240" i="1"/>
  <c r="I239" i="1" s="1"/>
  <c r="K240" i="1"/>
  <c r="K235" i="1" s="1"/>
  <c r="K234" i="1" s="1"/>
  <c r="L240" i="1"/>
  <c r="L235" i="1" s="1"/>
  <c r="L234" i="1" s="1"/>
  <c r="L233" i="1" s="1"/>
  <c r="N240" i="1"/>
  <c r="N235" i="1" s="1"/>
  <c r="N234" i="1" s="1"/>
  <c r="N233" i="1" s="1"/>
  <c r="O240" i="1"/>
  <c r="O235" i="1" s="1"/>
  <c r="O234" i="1" s="1"/>
  <c r="O233" i="1" s="1"/>
  <c r="Q240" i="1"/>
  <c r="Q235" i="1" s="1"/>
  <c r="Q234" i="1" s="1"/>
  <c r="Q233" i="1" s="1"/>
  <c r="R240" i="1"/>
  <c r="R235" i="1" s="1"/>
  <c r="R234" i="1" s="1"/>
  <c r="R233" i="1" s="1"/>
  <c r="T240" i="1"/>
  <c r="T235" i="1" s="1"/>
  <c r="T234" i="1" s="1"/>
  <c r="T233" i="1" s="1"/>
  <c r="U240" i="1"/>
  <c r="U235" i="1" s="1"/>
  <c r="U234" i="1" s="1"/>
  <c r="U233" i="1" s="1"/>
  <c r="W240" i="1"/>
  <c r="W235" i="1" s="1"/>
  <c r="W234" i="1" s="1"/>
  <c r="X240" i="1"/>
  <c r="X235" i="1" s="1"/>
  <c r="X234" i="1" s="1"/>
  <c r="Z240" i="1"/>
  <c r="Z239" i="1" s="1"/>
  <c r="AA240" i="1"/>
  <c r="AA235" i="1" s="1"/>
  <c r="AA234" i="1" s="1"/>
  <c r="AA233" i="1" s="1"/>
  <c r="AC240" i="1"/>
  <c r="AC235" i="1" s="1"/>
  <c r="AC234" i="1" s="1"/>
  <c r="AC233" i="1" s="1"/>
  <c r="AD240" i="1"/>
  <c r="AD235" i="1" s="1"/>
  <c r="AD234" i="1" s="1"/>
  <c r="AF240" i="1"/>
  <c r="AF235" i="1" s="1"/>
  <c r="AF234" i="1" s="1"/>
  <c r="AF233" i="1" s="1"/>
  <c r="AG240" i="1"/>
  <c r="AG235" i="1" s="1"/>
  <c r="AG234" i="1" s="1"/>
  <c r="AG233" i="1" s="1"/>
  <c r="AI240" i="1"/>
  <c r="AI235" i="1" s="1"/>
  <c r="AI234" i="1" s="1"/>
  <c r="AI233" i="1" s="1"/>
  <c r="AJ240" i="1"/>
  <c r="AJ235" i="1" s="1"/>
  <c r="AJ234" i="1" s="1"/>
  <c r="AJ233" i="1" s="1"/>
  <c r="AL240" i="1"/>
  <c r="AL239" i="1" s="1"/>
  <c r="AM240" i="1"/>
  <c r="AM239" i="1" s="1"/>
  <c r="I243" i="1"/>
  <c r="K243" i="1"/>
  <c r="L243" i="1"/>
  <c r="N243" i="1"/>
  <c r="O243" i="1"/>
  <c r="Q243" i="1"/>
  <c r="R243" i="1"/>
  <c r="T243" i="1"/>
  <c r="U243" i="1"/>
  <c r="W243" i="1"/>
  <c r="X243" i="1"/>
  <c r="Z243" i="1"/>
  <c r="AA243" i="1"/>
  <c r="AC243" i="1"/>
  <c r="AD243" i="1"/>
  <c r="AF243" i="1"/>
  <c r="AG243" i="1"/>
  <c r="AI243" i="1"/>
  <c r="AJ243" i="1"/>
  <c r="AL243" i="1"/>
  <c r="AM243" i="1"/>
  <c r="I247" i="1"/>
  <c r="I246" i="1" s="1"/>
  <c r="K247" i="1"/>
  <c r="K246" i="1" s="1"/>
  <c r="K245" i="1" s="1"/>
  <c r="L247" i="1"/>
  <c r="L246" i="1" s="1"/>
  <c r="L245" i="1" s="1"/>
  <c r="N247" i="1"/>
  <c r="N246" i="1" s="1"/>
  <c r="N245" i="1" s="1"/>
  <c r="O247" i="1"/>
  <c r="O246" i="1" s="1"/>
  <c r="O245" i="1" s="1"/>
  <c r="Q247" i="1"/>
  <c r="Q246" i="1" s="1"/>
  <c r="Q245" i="1" s="1"/>
  <c r="R247" i="1"/>
  <c r="R246" i="1" s="1"/>
  <c r="R245" i="1" s="1"/>
  <c r="T247" i="1"/>
  <c r="T246" i="1" s="1"/>
  <c r="T245" i="1" s="1"/>
  <c r="U247" i="1"/>
  <c r="U246" i="1" s="1"/>
  <c r="U245" i="1" s="1"/>
  <c r="W247" i="1"/>
  <c r="W246" i="1" s="1"/>
  <c r="W245" i="1" s="1"/>
  <c r="X247" i="1"/>
  <c r="X246" i="1" s="1"/>
  <c r="X245" i="1" s="1"/>
  <c r="Z247" i="1"/>
  <c r="Z246" i="1" s="1"/>
  <c r="Z245" i="1" s="1"/>
  <c r="AA247" i="1"/>
  <c r="AA246" i="1" s="1"/>
  <c r="AA245" i="1" s="1"/>
  <c r="AC247" i="1"/>
  <c r="AC246" i="1" s="1"/>
  <c r="AC245" i="1" s="1"/>
  <c r="AD247" i="1"/>
  <c r="AD246" i="1" s="1"/>
  <c r="AD245" i="1" s="1"/>
  <c r="AF247" i="1"/>
  <c r="AF246" i="1" s="1"/>
  <c r="AF245" i="1" s="1"/>
  <c r="AG247" i="1"/>
  <c r="AG246" i="1" s="1"/>
  <c r="AG245" i="1" s="1"/>
  <c r="AI247" i="1"/>
  <c r="AI246" i="1" s="1"/>
  <c r="AI245" i="1" s="1"/>
  <c r="AJ247" i="1"/>
  <c r="AJ246" i="1" s="1"/>
  <c r="AJ245" i="1" s="1"/>
  <c r="AL247" i="1"/>
  <c r="AL246" i="1" s="1"/>
  <c r="AL245" i="1" s="1"/>
  <c r="AM247" i="1"/>
  <c r="AM246" i="1" s="1"/>
  <c r="AM245" i="1" s="1"/>
  <c r="I250" i="1"/>
  <c r="K250" i="1"/>
  <c r="L250" i="1"/>
  <c r="N250" i="1"/>
  <c r="O250" i="1"/>
  <c r="Q250" i="1"/>
  <c r="R250" i="1"/>
  <c r="T250" i="1"/>
  <c r="U250" i="1"/>
  <c r="W250" i="1"/>
  <c r="X250" i="1"/>
  <c r="Z250" i="1"/>
  <c r="AA250" i="1"/>
  <c r="AC250" i="1"/>
  <c r="AD250" i="1"/>
  <c r="AF250" i="1"/>
  <c r="AG250" i="1"/>
  <c r="AI250" i="1"/>
  <c r="AJ250" i="1"/>
  <c r="AL250" i="1"/>
  <c r="AM250" i="1"/>
  <c r="V253" i="1"/>
  <c r="I256" i="1"/>
  <c r="I255" i="1" s="1"/>
  <c r="I254" i="1" s="1"/>
  <c r="K256" i="1"/>
  <c r="K255" i="1" s="1"/>
  <c r="K254" i="1" s="1"/>
  <c r="L256" i="1"/>
  <c r="L255" i="1" s="1"/>
  <c r="L254" i="1" s="1"/>
  <c r="N256" i="1"/>
  <c r="N255" i="1" s="1"/>
  <c r="O256" i="1"/>
  <c r="O255" i="1" s="1"/>
  <c r="O254" i="1" s="1"/>
  <c r="Q256" i="1"/>
  <c r="Q255" i="1" s="1"/>
  <c r="R256" i="1"/>
  <c r="R255" i="1" s="1"/>
  <c r="R254" i="1" s="1"/>
  <c r="T256" i="1"/>
  <c r="T255" i="1" s="1"/>
  <c r="T254" i="1" s="1"/>
  <c r="U256" i="1"/>
  <c r="U255" i="1" s="1"/>
  <c r="U254" i="1" s="1"/>
  <c r="W256" i="1"/>
  <c r="W255" i="1" s="1"/>
  <c r="X256" i="1"/>
  <c r="X255" i="1" s="1"/>
  <c r="Z256" i="1"/>
  <c r="Z255" i="1" s="1"/>
  <c r="AA256" i="1"/>
  <c r="AA255" i="1" s="1"/>
  <c r="AC256" i="1"/>
  <c r="AC255" i="1" s="1"/>
  <c r="AC254" i="1" s="1"/>
  <c r="AD256" i="1"/>
  <c r="AD255" i="1" s="1"/>
  <c r="AD254" i="1" s="1"/>
  <c r="AF256" i="1"/>
  <c r="AF255" i="1" s="1"/>
  <c r="AG256" i="1"/>
  <c r="AG255" i="1" s="1"/>
  <c r="AG254" i="1" s="1"/>
  <c r="AI256" i="1"/>
  <c r="AI255" i="1" s="1"/>
  <c r="AI254" i="1" s="1"/>
  <c r="AJ256" i="1"/>
  <c r="AJ255" i="1" s="1"/>
  <c r="AJ254" i="1" s="1"/>
  <c r="AL256" i="1"/>
  <c r="AL255" i="1" s="1"/>
  <c r="AM256" i="1"/>
  <c r="AM255" i="1" s="1"/>
  <c r="I260" i="1"/>
  <c r="K260" i="1"/>
  <c r="L260" i="1"/>
  <c r="N260" i="1"/>
  <c r="O260" i="1"/>
  <c r="Q260" i="1"/>
  <c r="R260" i="1"/>
  <c r="T260" i="1"/>
  <c r="U260" i="1"/>
  <c r="W260" i="1"/>
  <c r="Z260" i="1"/>
  <c r="AC260" i="1"/>
  <c r="AD260" i="1"/>
  <c r="AF260" i="1"/>
  <c r="AG260" i="1"/>
  <c r="AI260" i="1"/>
  <c r="AJ260" i="1"/>
  <c r="AM264" i="1"/>
  <c r="AM260" i="1" s="1"/>
  <c r="AM259" i="1" s="1"/>
  <c r="AL264" i="1"/>
  <c r="AL260" i="1" s="1"/>
  <c r="AL259" i="1" s="1"/>
  <c r="I270" i="1"/>
  <c r="K270" i="1"/>
  <c r="L270" i="1"/>
  <c r="N270" i="1"/>
  <c r="O270" i="1"/>
  <c r="Q270" i="1"/>
  <c r="R270" i="1"/>
  <c r="T270" i="1"/>
  <c r="U270" i="1"/>
  <c r="W270" i="1"/>
  <c r="Z270" i="1"/>
  <c r="AA270" i="1"/>
  <c r="AC270" i="1"/>
  <c r="AD270" i="1"/>
  <c r="AF270" i="1"/>
  <c r="AG270" i="1"/>
  <c r="AI270" i="1"/>
  <c r="AJ270" i="1"/>
  <c r="AL270" i="1"/>
  <c r="AQ280" i="1"/>
  <c r="AQ281" i="1"/>
  <c r="I294" i="1"/>
  <c r="I277" i="1" s="1"/>
  <c r="K294" i="1"/>
  <c r="K277" i="1" s="1"/>
  <c r="L294" i="1"/>
  <c r="L277" i="1" s="1"/>
  <c r="N294" i="1"/>
  <c r="N277" i="1" s="1"/>
  <c r="O294" i="1"/>
  <c r="O277" i="1" s="1"/>
  <c r="Q294" i="1"/>
  <c r="Q277" i="1" s="1"/>
  <c r="R294" i="1"/>
  <c r="R277" i="1" s="1"/>
  <c r="T294" i="1"/>
  <c r="T277" i="1" s="1"/>
  <c r="U294" i="1"/>
  <c r="W294" i="1"/>
  <c r="W277" i="1" s="1"/>
  <c r="X294" i="1"/>
  <c r="X277" i="1" s="1"/>
  <c r="Z294" i="1"/>
  <c r="Z277" i="1" s="1"/>
  <c r="Z269" i="1" s="1"/>
  <c r="AA294" i="1"/>
  <c r="AC294" i="1"/>
  <c r="AC277" i="1" s="1"/>
  <c r="AD294" i="1"/>
  <c r="AD277" i="1" s="1"/>
  <c r="AF294" i="1"/>
  <c r="AF277" i="1" s="1"/>
  <c r="AF269" i="1" s="1"/>
  <c r="AG294" i="1"/>
  <c r="AG277" i="1" s="1"/>
  <c r="AI294" i="1"/>
  <c r="AI277" i="1" s="1"/>
  <c r="AJ294" i="1"/>
  <c r="AJ277" i="1" s="1"/>
  <c r="AL294" i="1"/>
  <c r="AM294" i="1"/>
  <c r="I308" i="1"/>
  <c r="K308" i="1"/>
  <c r="L308" i="1"/>
  <c r="O308" i="1"/>
  <c r="Q308" i="1"/>
  <c r="R308" i="1"/>
  <c r="U308" i="1"/>
  <c r="W308" i="1"/>
  <c r="X308" i="1"/>
  <c r="Z308" i="1"/>
  <c r="AA308" i="1"/>
  <c r="AC308" i="1"/>
  <c r="AD308" i="1"/>
  <c r="AF308" i="1"/>
  <c r="AG308" i="1"/>
  <c r="AI308" i="1"/>
  <c r="AJ308" i="1"/>
  <c r="N308" i="1"/>
  <c r="AP311" i="1"/>
  <c r="I312" i="1"/>
  <c r="K312" i="1"/>
  <c r="L312" i="1"/>
  <c r="N312" i="1"/>
  <c r="O312" i="1"/>
  <c r="Q312" i="1"/>
  <c r="R312" i="1"/>
  <c r="T312" i="1"/>
  <c r="U312" i="1"/>
  <c r="W312" i="1"/>
  <c r="X312" i="1"/>
  <c r="Z312" i="1"/>
  <c r="AA312" i="1"/>
  <c r="AC312" i="1"/>
  <c r="AD312" i="1"/>
  <c r="AF312" i="1"/>
  <c r="AG312" i="1"/>
  <c r="AI312" i="1"/>
  <c r="AJ312" i="1"/>
  <c r="AP312" i="1"/>
  <c r="I316" i="1"/>
  <c r="K316" i="1"/>
  <c r="L316" i="1"/>
  <c r="N316" i="1"/>
  <c r="O316" i="1"/>
  <c r="Q316" i="1"/>
  <c r="R316" i="1"/>
  <c r="T316" i="1"/>
  <c r="U316" i="1"/>
  <c r="W316" i="1"/>
  <c r="X316" i="1"/>
  <c r="Z316" i="1"/>
  <c r="AA316" i="1"/>
  <c r="AC316" i="1"/>
  <c r="AD316" i="1"/>
  <c r="AF316" i="1"/>
  <c r="AG316" i="1"/>
  <c r="AI316" i="1"/>
  <c r="AJ316" i="1"/>
  <c r="AL316" i="1"/>
  <c r="AM316" i="1"/>
  <c r="I318" i="1"/>
  <c r="K318" i="1"/>
  <c r="L318" i="1"/>
  <c r="N318" i="1"/>
  <c r="O318" i="1"/>
  <c r="Q318" i="1"/>
  <c r="R318" i="1"/>
  <c r="T318" i="1"/>
  <c r="U318" i="1"/>
  <c r="W318" i="1"/>
  <c r="X318" i="1"/>
  <c r="Z318" i="1"/>
  <c r="AA318" i="1"/>
  <c r="AC318" i="1"/>
  <c r="AD318" i="1"/>
  <c r="AF318" i="1"/>
  <c r="AG318" i="1"/>
  <c r="AI318" i="1"/>
  <c r="AJ318" i="1"/>
  <c r="Q322" i="1"/>
  <c r="K326" i="1"/>
  <c r="N326" i="1"/>
  <c r="O326" i="1"/>
  <c r="Q326" i="1"/>
  <c r="R326" i="1"/>
  <c r="T326" i="1"/>
  <c r="U326" i="1"/>
  <c r="W326" i="1"/>
  <c r="Z326" i="1"/>
  <c r="AA326" i="1"/>
  <c r="AC326" i="1"/>
  <c r="AD326" i="1"/>
  <c r="AF326" i="1"/>
  <c r="AI326" i="1"/>
  <c r="AJ326" i="1"/>
  <c r="L326" i="1"/>
  <c r="X331" i="1"/>
  <c r="X326" i="1" s="1"/>
  <c r="I345" i="1"/>
  <c r="K345" i="1"/>
  <c r="L345" i="1"/>
  <c r="N345" i="1"/>
  <c r="O345" i="1"/>
  <c r="Q345" i="1"/>
  <c r="R345" i="1"/>
  <c r="T345" i="1"/>
  <c r="U345" i="1"/>
  <c r="W345" i="1"/>
  <c r="X345" i="1"/>
  <c r="Z345" i="1"/>
  <c r="AA345" i="1"/>
  <c r="AC345" i="1"/>
  <c r="AD345" i="1"/>
  <c r="AF345" i="1"/>
  <c r="AG345" i="1"/>
  <c r="AI345" i="1"/>
  <c r="AJ345" i="1"/>
  <c r="AL345" i="1"/>
  <c r="AM345" i="1"/>
  <c r="I374" i="1"/>
  <c r="K374" i="1"/>
  <c r="L374" i="1"/>
  <c r="N374" i="1"/>
  <c r="O374" i="1"/>
  <c r="Q374" i="1"/>
  <c r="R374" i="1"/>
  <c r="T374" i="1"/>
  <c r="U374" i="1"/>
  <c r="W374" i="1"/>
  <c r="X374" i="1"/>
  <c r="AC374" i="1"/>
  <c r="AD374" i="1"/>
  <c r="AF374" i="1"/>
  <c r="AG374" i="1"/>
  <c r="AI374" i="1"/>
  <c r="AJ374" i="1"/>
  <c r="I377" i="1"/>
  <c r="K377" i="1"/>
  <c r="L377" i="1"/>
  <c r="N377" i="1"/>
  <c r="O377" i="1"/>
  <c r="Q377" i="1"/>
  <c r="R377" i="1"/>
  <c r="T377" i="1"/>
  <c r="U377" i="1"/>
  <c r="W377" i="1"/>
  <c r="X377" i="1"/>
  <c r="AC377" i="1"/>
  <c r="AD377" i="1"/>
  <c r="AF377" i="1"/>
  <c r="AG377" i="1"/>
  <c r="AI377" i="1"/>
  <c r="AJ377" i="1"/>
  <c r="U382" i="1"/>
  <c r="T383" i="1"/>
  <c r="T382" i="1" s="1"/>
  <c r="I389" i="1"/>
  <c r="K389" i="1"/>
  <c r="L389" i="1"/>
  <c r="L388" i="1" s="1"/>
  <c r="N389" i="1"/>
  <c r="O389" i="1"/>
  <c r="O388" i="1" s="1"/>
  <c r="Q389" i="1"/>
  <c r="R389" i="1"/>
  <c r="T389" i="1"/>
  <c r="U389" i="1"/>
  <c r="U388" i="1" s="1"/>
  <c r="W389" i="1"/>
  <c r="X389" i="1"/>
  <c r="AC389" i="1"/>
  <c r="AD389" i="1"/>
  <c r="AF389" i="1"/>
  <c r="AG389" i="1"/>
  <c r="AI389" i="1"/>
  <c r="AJ389" i="1"/>
  <c r="I392" i="1"/>
  <c r="K392" i="1"/>
  <c r="N392" i="1"/>
  <c r="N388" i="1" s="1"/>
  <c r="Q392" i="1"/>
  <c r="R392" i="1"/>
  <c r="T392" i="1"/>
  <c r="W392" i="1"/>
  <c r="X392" i="1"/>
  <c r="Z392" i="1"/>
  <c r="AA392" i="1"/>
  <c r="AC392" i="1"/>
  <c r="AF392" i="1"/>
  <c r="AG392" i="1"/>
  <c r="AI392" i="1"/>
  <c r="AJ392" i="1"/>
  <c r="I409" i="1"/>
  <c r="K409" i="1"/>
  <c r="L409" i="1"/>
  <c r="N409" i="1"/>
  <c r="O409" i="1"/>
  <c r="Q409" i="1"/>
  <c r="T409" i="1"/>
  <c r="U409" i="1"/>
  <c r="W409" i="1"/>
  <c r="X409" i="1"/>
  <c r="Z409" i="1"/>
  <c r="AA409" i="1"/>
  <c r="AC409" i="1"/>
  <c r="AD409" i="1"/>
  <c r="AF409" i="1"/>
  <c r="AG409" i="1"/>
  <c r="AI409" i="1"/>
  <c r="AJ409" i="1"/>
  <c r="AL409" i="1"/>
  <c r="AP410" i="1"/>
  <c r="AQ410" i="1"/>
  <c r="AP411" i="1"/>
  <c r="AQ411" i="1"/>
  <c r="AP413" i="1"/>
  <c r="AQ413" i="1"/>
  <c r="I414" i="1"/>
  <c r="K414" i="1"/>
  <c r="L414" i="1"/>
  <c r="N414" i="1"/>
  <c r="O414" i="1"/>
  <c r="Q414" i="1"/>
  <c r="T414" i="1"/>
  <c r="U414" i="1"/>
  <c r="W414" i="1"/>
  <c r="X414" i="1"/>
  <c r="Z414" i="1"/>
  <c r="AA414" i="1"/>
  <c r="AC414" i="1"/>
  <c r="AD414" i="1"/>
  <c r="AF414" i="1"/>
  <c r="AG414" i="1"/>
  <c r="AI414" i="1"/>
  <c r="AJ414" i="1"/>
  <c r="AL414" i="1"/>
  <c r="AM414" i="1"/>
  <c r="I422" i="1"/>
  <c r="K422" i="1"/>
  <c r="L422" i="1"/>
  <c r="N422" i="1"/>
  <c r="O422" i="1"/>
  <c r="Q422" i="1"/>
  <c r="R422" i="1"/>
  <c r="R408" i="1" s="1"/>
  <c r="R407" i="1" s="1"/>
  <c r="R660" i="1" s="1"/>
  <c r="T422" i="1"/>
  <c r="U422" i="1"/>
  <c r="AJ422" i="1"/>
  <c r="AL422" i="1"/>
  <c r="AM422" i="1"/>
  <c r="W422" i="1"/>
  <c r="X422" i="1"/>
  <c r="Z422" i="1"/>
  <c r="AA422" i="1"/>
  <c r="AF422" i="1"/>
  <c r="AG422" i="1"/>
  <c r="AI422" i="1"/>
  <c r="I458" i="1"/>
  <c r="K458" i="1"/>
  <c r="L458" i="1"/>
  <c r="N458" i="1"/>
  <c r="O458" i="1"/>
  <c r="Q458" i="1"/>
  <c r="R458" i="1"/>
  <c r="T458" i="1"/>
  <c r="U458" i="1"/>
  <c r="W458" i="1"/>
  <c r="X458" i="1"/>
  <c r="Z458" i="1"/>
  <c r="AA458" i="1"/>
  <c r="AC458" i="1"/>
  <c r="AD458" i="1"/>
  <c r="AF458" i="1"/>
  <c r="AG458" i="1"/>
  <c r="AI458" i="1"/>
  <c r="AJ458" i="1"/>
  <c r="AL458" i="1"/>
  <c r="AM458" i="1"/>
  <c r="I465" i="1"/>
  <c r="K465" i="1"/>
  <c r="L465" i="1"/>
  <c r="N465" i="1"/>
  <c r="O465" i="1"/>
  <c r="Q465" i="1"/>
  <c r="R465" i="1"/>
  <c r="T465" i="1"/>
  <c r="U465" i="1"/>
  <c r="W465" i="1"/>
  <c r="X465" i="1"/>
  <c r="Z465" i="1"/>
  <c r="AA465" i="1"/>
  <c r="AC465" i="1"/>
  <c r="AD465" i="1"/>
  <c r="AF465" i="1"/>
  <c r="AG465" i="1"/>
  <c r="AI465" i="1"/>
  <c r="AJ465" i="1"/>
  <c r="AL465" i="1"/>
  <c r="AM465" i="1"/>
  <c r="I468" i="1"/>
  <c r="K468" i="1"/>
  <c r="L468" i="1"/>
  <c r="N468" i="1"/>
  <c r="O468" i="1"/>
  <c r="Q468" i="1"/>
  <c r="R468" i="1"/>
  <c r="T468" i="1"/>
  <c r="U468" i="1"/>
  <c r="W468" i="1"/>
  <c r="X468" i="1"/>
  <c r="Z468" i="1"/>
  <c r="AA468" i="1"/>
  <c r="AC468" i="1"/>
  <c r="AD468" i="1"/>
  <c r="AF468" i="1"/>
  <c r="AG468" i="1"/>
  <c r="AI468" i="1"/>
  <c r="AJ468" i="1"/>
  <c r="I471" i="1"/>
  <c r="K471" i="1"/>
  <c r="L471" i="1"/>
  <c r="N471" i="1"/>
  <c r="O471" i="1"/>
  <c r="T471" i="1"/>
  <c r="W471" i="1"/>
  <c r="X471" i="1"/>
  <c r="AC471" i="1"/>
  <c r="AD471" i="1"/>
  <c r="AF471" i="1"/>
  <c r="AG471" i="1"/>
  <c r="AI471" i="1"/>
  <c r="AJ471" i="1"/>
  <c r="Q472" i="1"/>
  <c r="R472" i="1"/>
  <c r="R471" i="1" s="1"/>
  <c r="Z472" i="1"/>
  <c r="Z471" i="1" s="1"/>
  <c r="AL472" i="1"/>
  <c r="AM472" i="1"/>
  <c r="Q475" i="1"/>
  <c r="AL475" i="1"/>
  <c r="AM475" i="1"/>
  <c r="I480" i="1"/>
  <c r="K480" i="1"/>
  <c r="L480" i="1"/>
  <c r="N480" i="1"/>
  <c r="O480" i="1"/>
  <c r="Q480" i="1"/>
  <c r="R480" i="1"/>
  <c r="T480" i="1"/>
  <c r="U480" i="1"/>
  <c r="W480" i="1"/>
  <c r="X480" i="1"/>
  <c r="Z480" i="1"/>
  <c r="AA480" i="1"/>
  <c r="AC480" i="1"/>
  <c r="AD480" i="1"/>
  <c r="AF480" i="1"/>
  <c r="AG480" i="1"/>
  <c r="AI480" i="1"/>
  <c r="AJ480" i="1"/>
  <c r="AL480" i="1"/>
  <c r="AM480" i="1"/>
  <c r="I495" i="1"/>
  <c r="K495" i="1"/>
  <c r="L495" i="1"/>
  <c r="N495" i="1"/>
  <c r="O495" i="1"/>
  <c r="Q495" i="1"/>
  <c r="R495" i="1"/>
  <c r="T495" i="1"/>
  <c r="U495" i="1"/>
  <c r="W495" i="1"/>
  <c r="X495" i="1"/>
  <c r="Z495" i="1"/>
  <c r="AA495" i="1"/>
  <c r="AC495" i="1"/>
  <c r="AD495" i="1"/>
  <c r="AF495" i="1"/>
  <c r="AG495" i="1"/>
  <c r="AI495" i="1"/>
  <c r="AJ495" i="1"/>
  <c r="L499" i="1"/>
  <c r="O499" i="1"/>
  <c r="AA499" i="1"/>
  <c r="AG499" i="1"/>
  <c r="AI499" i="1"/>
  <c r="AJ499" i="1"/>
  <c r="AM499" i="1"/>
  <c r="AN499" i="1"/>
  <c r="AO499" i="1"/>
  <c r="AP499" i="1"/>
  <c r="I503" i="1"/>
  <c r="I498" i="1" s="1"/>
  <c r="K503" i="1"/>
  <c r="K498" i="1" s="1"/>
  <c r="L503" i="1"/>
  <c r="N503" i="1"/>
  <c r="N498" i="1" s="1"/>
  <c r="O503" i="1"/>
  <c r="Q503" i="1"/>
  <c r="Q498" i="1" s="1"/>
  <c r="R503" i="1"/>
  <c r="R498" i="1" s="1"/>
  <c r="R492" i="1" s="1"/>
  <c r="R662" i="1" s="1"/>
  <c r="T503" i="1"/>
  <c r="T498" i="1" s="1"/>
  <c r="U503" i="1"/>
  <c r="U498" i="1" s="1"/>
  <c r="W503" i="1"/>
  <c r="W498" i="1" s="1"/>
  <c r="X503" i="1"/>
  <c r="X498" i="1" s="1"/>
  <c r="X492" i="1" s="1"/>
  <c r="X662" i="1" s="1"/>
  <c r="Z503" i="1"/>
  <c r="Z498" i="1" s="1"/>
  <c r="AA503" i="1"/>
  <c r="AC503" i="1"/>
  <c r="AC498" i="1" s="1"/>
  <c r="AD503" i="1"/>
  <c r="AD498" i="1" s="1"/>
  <c r="AD492" i="1" s="1"/>
  <c r="AD662" i="1" s="1"/>
  <c r="AF503" i="1"/>
  <c r="AF498" i="1" s="1"/>
  <c r="AG503" i="1"/>
  <c r="AG498" i="1" s="1"/>
  <c r="AI503" i="1"/>
  <c r="AJ503" i="1"/>
  <c r="AM503" i="1"/>
  <c r="I519" i="1"/>
  <c r="K519" i="1"/>
  <c r="L519" i="1"/>
  <c r="N519" i="1"/>
  <c r="O519" i="1"/>
  <c r="Q519" i="1"/>
  <c r="R519" i="1"/>
  <c r="T519" i="1"/>
  <c r="U519" i="1"/>
  <c r="W519" i="1"/>
  <c r="X519" i="1"/>
  <c r="Z519" i="1"/>
  <c r="AA519" i="1"/>
  <c r="AC519" i="1"/>
  <c r="AD519" i="1"/>
  <c r="AF519" i="1"/>
  <c r="AG519" i="1"/>
  <c r="AI519" i="1"/>
  <c r="AJ519" i="1"/>
  <c r="AL519" i="1"/>
  <c r="AM519" i="1"/>
  <c r="I522" i="1"/>
  <c r="K522" i="1"/>
  <c r="L522" i="1"/>
  <c r="N522" i="1"/>
  <c r="O522" i="1"/>
  <c r="Q522" i="1"/>
  <c r="R522" i="1"/>
  <c r="T522" i="1"/>
  <c r="U522" i="1"/>
  <c r="W522" i="1"/>
  <c r="X522" i="1"/>
  <c r="Z522" i="1"/>
  <c r="AA522" i="1"/>
  <c r="AC522" i="1"/>
  <c r="AD522" i="1"/>
  <c r="AF522" i="1"/>
  <c r="AG522" i="1"/>
  <c r="AI522" i="1"/>
  <c r="AJ522" i="1"/>
  <c r="AL522" i="1"/>
  <c r="AM522" i="1"/>
  <c r="I528" i="1"/>
  <c r="K528" i="1"/>
  <c r="L528" i="1"/>
  <c r="N528" i="1"/>
  <c r="O528" i="1"/>
  <c r="Q528" i="1"/>
  <c r="R528" i="1"/>
  <c r="T528" i="1"/>
  <c r="U528" i="1"/>
  <c r="W528" i="1"/>
  <c r="X528" i="1"/>
  <c r="Z528" i="1"/>
  <c r="AA528" i="1"/>
  <c r="AC528" i="1"/>
  <c r="AD528" i="1"/>
  <c r="AF528" i="1"/>
  <c r="AG528" i="1"/>
  <c r="AI528" i="1"/>
  <c r="AJ528" i="1"/>
  <c r="AL528" i="1"/>
  <c r="AM528" i="1"/>
  <c r="I531" i="1"/>
  <c r="K531" i="1"/>
  <c r="L531" i="1"/>
  <c r="N531" i="1"/>
  <c r="O531" i="1"/>
  <c r="Q531" i="1"/>
  <c r="R531" i="1"/>
  <c r="T531" i="1"/>
  <c r="U531" i="1"/>
  <c r="W531" i="1"/>
  <c r="X531" i="1"/>
  <c r="Z531" i="1"/>
  <c r="AA531" i="1"/>
  <c r="AC531" i="1"/>
  <c r="AD531" i="1"/>
  <c r="AF531" i="1"/>
  <c r="AG531" i="1"/>
  <c r="AI531" i="1"/>
  <c r="AJ531" i="1"/>
  <c r="AL531" i="1"/>
  <c r="AM531" i="1"/>
  <c r="I533" i="1"/>
  <c r="K533" i="1"/>
  <c r="L533" i="1"/>
  <c r="N533" i="1"/>
  <c r="O533" i="1"/>
  <c r="Q533" i="1"/>
  <c r="R533" i="1"/>
  <c r="T533" i="1"/>
  <c r="U533" i="1"/>
  <c r="W533" i="1"/>
  <c r="X533" i="1"/>
  <c r="Z533" i="1"/>
  <c r="AA533" i="1"/>
  <c r="AC533" i="1"/>
  <c r="AD533" i="1"/>
  <c r="AF533" i="1"/>
  <c r="AG533" i="1"/>
  <c r="AI533" i="1"/>
  <c r="AJ533" i="1"/>
  <c r="AL533" i="1"/>
  <c r="AM533" i="1"/>
  <c r="R537" i="1"/>
  <c r="R536" i="1" s="1"/>
  <c r="AL537" i="1"/>
  <c r="AL668" i="1" s="1"/>
  <c r="AM537" i="1"/>
  <c r="AM668" i="1" s="1"/>
  <c r="I545" i="1"/>
  <c r="K545" i="1"/>
  <c r="L545" i="1"/>
  <c r="N545" i="1"/>
  <c r="O545" i="1"/>
  <c r="Q545" i="1"/>
  <c r="R545" i="1"/>
  <c r="T545" i="1"/>
  <c r="U545" i="1"/>
  <c r="W545" i="1"/>
  <c r="X545" i="1"/>
  <c r="Z545" i="1"/>
  <c r="AA545" i="1"/>
  <c r="AC545" i="1"/>
  <c r="AD545" i="1"/>
  <c r="AF545" i="1"/>
  <c r="AG545" i="1"/>
  <c r="AI545" i="1"/>
  <c r="AJ545" i="1"/>
  <c r="AL545" i="1"/>
  <c r="AM545" i="1"/>
  <c r="I550" i="1"/>
  <c r="I549" i="1" s="1"/>
  <c r="K550" i="1"/>
  <c r="K549" i="1" s="1"/>
  <c r="L550" i="1"/>
  <c r="L549" i="1" s="1"/>
  <c r="N550" i="1"/>
  <c r="N549" i="1" s="1"/>
  <c r="O550" i="1"/>
  <c r="O549" i="1" s="1"/>
  <c r="Q550" i="1"/>
  <c r="Q549" i="1" s="1"/>
  <c r="R550" i="1"/>
  <c r="R549" i="1" s="1"/>
  <c r="T550" i="1"/>
  <c r="T549" i="1" s="1"/>
  <c r="U550" i="1"/>
  <c r="U549" i="1" s="1"/>
  <c r="W550" i="1"/>
  <c r="W549" i="1" s="1"/>
  <c r="X550" i="1"/>
  <c r="X549" i="1" s="1"/>
  <c r="Z550" i="1"/>
  <c r="Z549" i="1" s="1"/>
  <c r="AA550" i="1"/>
  <c r="AA549" i="1" s="1"/>
  <c r="AC550" i="1"/>
  <c r="AC549" i="1" s="1"/>
  <c r="AD550" i="1"/>
  <c r="AD549" i="1" s="1"/>
  <c r="AF550" i="1"/>
  <c r="AF549" i="1" s="1"/>
  <c r="AG550" i="1"/>
  <c r="AG549" i="1" s="1"/>
  <c r="AI550" i="1"/>
  <c r="AI549" i="1" s="1"/>
  <c r="AJ550" i="1"/>
  <c r="AJ549" i="1" s="1"/>
  <c r="AL550" i="1"/>
  <c r="AL549" i="1" s="1"/>
  <c r="AM550" i="1"/>
  <c r="AM549" i="1" s="1"/>
  <c r="J553" i="1"/>
  <c r="M553" i="1" s="1"/>
  <c r="P553" i="1" s="1"/>
  <c r="S553" i="1" s="1"/>
  <c r="V553" i="1" s="1"/>
  <c r="Y553" i="1" s="1"/>
  <c r="AB553" i="1" s="1"/>
  <c r="AE553" i="1" s="1"/>
  <c r="AH553" i="1" s="1"/>
  <c r="AK553" i="1" s="1"/>
  <c r="AM554" i="1"/>
  <c r="AM553" i="1" s="1"/>
  <c r="AM552" i="1" s="1"/>
  <c r="AL554" i="1"/>
  <c r="AL553" i="1" s="1"/>
  <c r="AL552" i="1" s="1"/>
  <c r="I558" i="1"/>
  <c r="I557" i="1" s="1"/>
  <c r="K558" i="1"/>
  <c r="K557" i="1" s="1"/>
  <c r="L558" i="1"/>
  <c r="L557" i="1" s="1"/>
  <c r="N558" i="1"/>
  <c r="N557" i="1" s="1"/>
  <c r="Q558" i="1"/>
  <c r="Q557" i="1" s="1"/>
  <c r="R558" i="1"/>
  <c r="R557" i="1" s="1"/>
  <c r="T558" i="1"/>
  <c r="T557" i="1" s="1"/>
  <c r="U558" i="1"/>
  <c r="U557" i="1" s="1"/>
  <c r="W558" i="1"/>
  <c r="W557" i="1" s="1"/>
  <c r="Z558" i="1"/>
  <c r="Z557" i="1" s="1"/>
  <c r="AA558" i="1"/>
  <c r="AA557" i="1" s="1"/>
  <c r="AC558" i="1"/>
  <c r="AC557" i="1" s="1"/>
  <c r="AD558" i="1"/>
  <c r="AD557" i="1" s="1"/>
  <c r="AF558" i="1"/>
  <c r="AF557" i="1" s="1"/>
  <c r="O559" i="1"/>
  <c r="O558" i="1" s="1"/>
  <c r="O557" i="1" s="1"/>
  <c r="AG559" i="1"/>
  <c r="AG558" i="1" s="1"/>
  <c r="AG557" i="1" s="1"/>
  <c r="AI559" i="1"/>
  <c r="AI558" i="1" s="1"/>
  <c r="AI557" i="1" s="1"/>
  <c r="AJ559" i="1"/>
  <c r="AM558" i="1"/>
  <c r="AM557" i="1" s="1"/>
  <c r="V560" i="1"/>
  <c r="Y560" i="1" s="1"/>
  <c r="AB560" i="1" s="1"/>
  <c r="AE560" i="1" s="1"/>
  <c r="AH560" i="1" s="1"/>
  <c r="AK560" i="1" s="1"/>
  <c r="V563" i="1"/>
  <c r="V564" i="1"/>
  <c r="X564" i="1"/>
  <c r="X563" i="1" s="1"/>
  <c r="V565" i="1"/>
  <c r="Y565" i="1" s="1"/>
  <c r="AB565" i="1" s="1"/>
  <c r="AE565" i="1" s="1"/>
  <c r="AH565" i="1" s="1"/>
  <c r="AK565" i="1" s="1"/>
  <c r="I567" i="1"/>
  <c r="K567" i="1"/>
  <c r="K566" i="1" s="1"/>
  <c r="L567" i="1"/>
  <c r="L566" i="1" s="1"/>
  <c r="N567" i="1"/>
  <c r="N566" i="1" s="1"/>
  <c r="O567" i="1"/>
  <c r="O566" i="1" s="1"/>
  <c r="Q567" i="1"/>
  <c r="Q566" i="1" s="1"/>
  <c r="R567" i="1"/>
  <c r="R566" i="1" s="1"/>
  <c r="T567" i="1"/>
  <c r="T566" i="1" s="1"/>
  <c r="U567" i="1"/>
  <c r="U566" i="1" s="1"/>
  <c r="W567" i="1"/>
  <c r="W566" i="1" s="1"/>
  <c r="X567" i="1"/>
  <c r="X566" i="1" s="1"/>
  <c r="Z567" i="1"/>
  <c r="Z566" i="1" s="1"/>
  <c r="AA567" i="1"/>
  <c r="AA566" i="1" s="1"/>
  <c r="AC567" i="1"/>
  <c r="AC566" i="1" s="1"/>
  <c r="AD567" i="1"/>
  <c r="AD566" i="1" s="1"/>
  <c r="AF567" i="1"/>
  <c r="AF566" i="1" s="1"/>
  <c r="AG567" i="1"/>
  <c r="AG566" i="1" s="1"/>
  <c r="AI567" i="1"/>
  <c r="AI566" i="1" s="1"/>
  <c r="AJ567" i="1"/>
  <c r="AJ566" i="1" s="1"/>
  <c r="AL566" i="1"/>
  <c r="AL562" i="1" s="1"/>
  <c r="AM566" i="1"/>
  <c r="AM562" i="1" s="1"/>
  <c r="J568" i="1"/>
  <c r="M568" i="1" s="1"/>
  <c r="P568" i="1" s="1"/>
  <c r="S568" i="1" s="1"/>
  <c r="V568" i="1" s="1"/>
  <c r="Y568" i="1" s="1"/>
  <c r="AB568" i="1" s="1"/>
  <c r="AE568" i="1" s="1"/>
  <c r="AH568" i="1" s="1"/>
  <c r="AK568" i="1" s="1"/>
  <c r="I572" i="1"/>
  <c r="I571" i="1" s="1"/>
  <c r="K572" i="1"/>
  <c r="K571" i="1" s="1"/>
  <c r="L572" i="1"/>
  <c r="L571" i="1" s="1"/>
  <c r="N572" i="1"/>
  <c r="N571" i="1" s="1"/>
  <c r="O572" i="1"/>
  <c r="O571" i="1" s="1"/>
  <c r="Q572" i="1"/>
  <c r="Q571" i="1" s="1"/>
  <c r="R572" i="1"/>
  <c r="R571" i="1" s="1"/>
  <c r="T572" i="1"/>
  <c r="T571" i="1" s="1"/>
  <c r="U572" i="1"/>
  <c r="U571" i="1" s="1"/>
  <c r="W572" i="1"/>
  <c r="W571" i="1" s="1"/>
  <c r="X572" i="1"/>
  <c r="X571" i="1" s="1"/>
  <c r="Z572" i="1"/>
  <c r="Z571" i="1" s="1"/>
  <c r="AA572" i="1"/>
  <c r="AA571" i="1" s="1"/>
  <c r="AC572" i="1"/>
  <c r="AC571" i="1" s="1"/>
  <c r="AC653" i="1" s="1"/>
  <c r="AD572" i="1"/>
  <c r="AD571" i="1" s="1"/>
  <c r="AF572" i="1"/>
  <c r="AF571" i="1" s="1"/>
  <c r="AG572" i="1"/>
  <c r="AG571" i="1" s="1"/>
  <c r="AI572" i="1"/>
  <c r="AI571" i="1" s="1"/>
  <c r="AJ572" i="1"/>
  <c r="AJ571" i="1" s="1"/>
  <c r="I594" i="1"/>
  <c r="I593" i="1" s="1"/>
  <c r="I582" i="1" s="1"/>
  <c r="K594" i="1"/>
  <c r="K593" i="1" s="1"/>
  <c r="K582" i="1" s="1"/>
  <c r="L594" i="1"/>
  <c r="L593" i="1" s="1"/>
  <c r="L582" i="1" s="1"/>
  <c r="N594" i="1"/>
  <c r="N593" i="1" s="1"/>
  <c r="N582" i="1" s="1"/>
  <c r="O594" i="1"/>
  <c r="O593" i="1" s="1"/>
  <c r="O582" i="1" s="1"/>
  <c r="Q594" i="1"/>
  <c r="Q593" i="1" s="1"/>
  <c r="Q582" i="1" s="1"/>
  <c r="R594" i="1"/>
  <c r="R593" i="1" s="1"/>
  <c r="R582" i="1" s="1"/>
  <c r="T594" i="1"/>
  <c r="T593" i="1" s="1"/>
  <c r="T582" i="1" s="1"/>
  <c r="U594" i="1"/>
  <c r="U593" i="1" s="1"/>
  <c r="U582" i="1" s="1"/>
  <c r="W594" i="1"/>
  <c r="W593" i="1" s="1"/>
  <c r="W582" i="1" s="1"/>
  <c r="X594" i="1"/>
  <c r="X593" i="1" s="1"/>
  <c r="X582" i="1" s="1"/>
  <c r="Z594" i="1"/>
  <c r="Z593" i="1" s="1"/>
  <c r="Z582" i="1" s="1"/>
  <c r="AA594" i="1"/>
  <c r="AA593" i="1" s="1"/>
  <c r="AC594" i="1"/>
  <c r="AC593" i="1" s="1"/>
  <c r="AC582" i="1" s="1"/>
  <c r="AD594" i="1"/>
  <c r="AD593" i="1" s="1"/>
  <c r="AD582" i="1" s="1"/>
  <c r="AF594" i="1"/>
  <c r="AF593" i="1" s="1"/>
  <c r="AF582" i="1" s="1"/>
  <c r="AG594" i="1"/>
  <c r="AG593" i="1" s="1"/>
  <c r="AG582" i="1" s="1"/>
  <c r="AI594" i="1"/>
  <c r="AI593" i="1" s="1"/>
  <c r="AI582" i="1" s="1"/>
  <c r="AJ594" i="1"/>
  <c r="AJ593" i="1" s="1"/>
  <c r="AJ582" i="1" s="1"/>
  <c r="AL594" i="1"/>
  <c r="AL593" i="1" s="1"/>
  <c r="AL582" i="1" s="1"/>
  <c r="AM594" i="1"/>
  <c r="AM593" i="1" s="1"/>
  <c r="AM582" i="1" s="1"/>
  <c r="I605" i="1"/>
  <c r="I601" i="1" s="1"/>
  <c r="K605" i="1"/>
  <c r="K601" i="1" s="1"/>
  <c r="K656" i="1" s="1"/>
  <c r="L605" i="1"/>
  <c r="L601" i="1" s="1"/>
  <c r="L656" i="1" s="1"/>
  <c r="N605" i="1"/>
  <c r="N601" i="1" s="1"/>
  <c r="N656" i="1" s="1"/>
  <c r="O605" i="1"/>
  <c r="O601" i="1" s="1"/>
  <c r="O656" i="1" s="1"/>
  <c r="Q605" i="1"/>
  <c r="Q601" i="1" s="1"/>
  <c r="Q656" i="1" s="1"/>
  <c r="R605" i="1"/>
  <c r="R601" i="1" s="1"/>
  <c r="R656" i="1" s="1"/>
  <c r="T605" i="1"/>
  <c r="T601" i="1" s="1"/>
  <c r="T656" i="1" s="1"/>
  <c r="U605" i="1"/>
  <c r="U601" i="1" s="1"/>
  <c r="U656" i="1" s="1"/>
  <c r="W605" i="1"/>
  <c r="W601" i="1" s="1"/>
  <c r="W656" i="1" s="1"/>
  <c r="X605" i="1"/>
  <c r="X601" i="1" s="1"/>
  <c r="X656" i="1" s="1"/>
  <c r="Z605" i="1"/>
  <c r="Z601" i="1" s="1"/>
  <c r="Z656" i="1" s="1"/>
  <c r="AA605" i="1"/>
  <c r="AA601" i="1" s="1"/>
  <c r="AA656" i="1" s="1"/>
  <c r="AC605" i="1"/>
  <c r="AC601" i="1" s="1"/>
  <c r="AC656" i="1" s="1"/>
  <c r="AD605" i="1"/>
  <c r="AD601" i="1" s="1"/>
  <c r="AD656" i="1" s="1"/>
  <c r="AF605" i="1"/>
  <c r="AF601" i="1" s="1"/>
  <c r="AF656" i="1" s="1"/>
  <c r="AG605" i="1"/>
  <c r="AG601" i="1" s="1"/>
  <c r="AG656" i="1" s="1"/>
  <c r="AI605" i="1"/>
  <c r="AI601" i="1" s="1"/>
  <c r="AI656" i="1" s="1"/>
  <c r="AJ605" i="1"/>
  <c r="AJ601" i="1" s="1"/>
  <c r="AJ656" i="1" s="1"/>
  <c r="AL605" i="1"/>
  <c r="AM605" i="1"/>
  <c r="I610" i="1"/>
  <c r="K610" i="1"/>
  <c r="K609" i="1" s="1"/>
  <c r="K608" i="1" s="1"/>
  <c r="L610" i="1"/>
  <c r="L609" i="1" s="1"/>
  <c r="N610" i="1"/>
  <c r="O610" i="1"/>
  <c r="O609" i="1" s="1"/>
  <c r="O608" i="1" s="1"/>
  <c r="Q610" i="1"/>
  <c r="Q609" i="1" s="1"/>
  <c r="Q608" i="1" s="1"/>
  <c r="R610" i="1"/>
  <c r="R609" i="1" s="1"/>
  <c r="R608" i="1" s="1"/>
  <c r="T610" i="1"/>
  <c r="T609" i="1" s="1"/>
  <c r="T608" i="1" s="1"/>
  <c r="U610" i="1"/>
  <c r="U609" i="1" s="1"/>
  <c r="U608" i="1" s="1"/>
  <c r="W610" i="1"/>
  <c r="W609" i="1" s="1"/>
  <c r="W608" i="1" s="1"/>
  <c r="X610" i="1"/>
  <c r="X609" i="1" s="1"/>
  <c r="X608" i="1" s="1"/>
  <c r="Z610" i="1"/>
  <c r="AA610" i="1"/>
  <c r="AA609" i="1" s="1"/>
  <c r="AA608" i="1" s="1"/>
  <c r="AC610" i="1"/>
  <c r="AC609" i="1" s="1"/>
  <c r="AC608" i="1" s="1"/>
  <c r="AD610" i="1"/>
  <c r="AD609" i="1" s="1"/>
  <c r="AD608" i="1" s="1"/>
  <c r="AF610" i="1"/>
  <c r="AF609" i="1" s="1"/>
  <c r="AF608" i="1" s="1"/>
  <c r="AG610" i="1"/>
  <c r="AG609" i="1" s="1"/>
  <c r="AG608" i="1" s="1"/>
  <c r="AI610" i="1"/>
  <c r="AJ610" i="1"/>
  <c r="AJ609" i="1" s="1"/>
  <c r="AL610" i="1"/>
  <c r="AL609" i="1" s="1"/>
  <c r="AL608" i="1" s="1"/>
  <c r="AM610" i="1"/>
  <c r="V613" i="1"/>
  <c r="Y613" i="1" s="1"/>
  <c r="AB613" i="1" s="1"/>
  <c r="AE613" i="1" s="1"/>
  <c r="AH613" i="1" s="1"/>
  <c r="AK613" i="1" s="1"/>
  <c r="AM614" i="1"/>
  <c r="N615" i="1"/>
  <c r="N614" i="1" s="1"/>
  <c r="AI615" i="1"/>
  <c r="S617" i="1"/>
  <c r="V617" i="1" s="1"/>
  <c r="Y617" i="1" s="1"/>
  <c r="AB617" i="1" s="1"/>
  <c r="O620" i="1"/>
  <c r="O619" i="1" s="1"/>
  <c r="O671" i="1" s="1"/>
  <c r="R621" i="1"/>
  <c r="R620" i="1" s="1"/>
  <c r="R619" i="1" s="1"/>
  <c r="R671" i="1" s="1"/>
  <c r="AC621" i="1"/>
  <c r="AC620" i="1" s="1"/>
  <c r="AC619" i="1" s="1"/>
  <c r="AC671" i="1" s="1"/>
  <c r="AL621" i="1"/>
  <c r="AL620" i="1" s="1"/>
  <c r="AL619" i="1" s="1"/>
  <c r="AL671" i="1" s="1"/>
  <c r="AM621" i="1"/>
  <c r="AM620" i="1" s="1"/>
  <c r="AM619" i="1" s="1"/>
  <c r="AM671" i="1" s="1"/>
  <c r="P624" i="1"/>
  <c r="S624" i="1" s="1"/>
  <c r="V624" i="1" s="1"/>
  <c r="Y624" i="1" s="1"/>
  <c r="AB624" i="1" s="1"/>
  <c r="P625" i="1"/>
  <c r="S625" i="1" s="1"/>
  <c r="V625" i="1" s="1"/>
  <c r="Y625" i="1" s="1"/>
  <c r="AB625" i="1" s="1"/>
  <c r="I631" i="1"/>
  <c r="I630" i="1" s="1"/>
  <c r="I629" i="1" s="1"/>
  <c r="I628" i="1" s="1"/>
  <c r="I627" i="1" s="1"/>
  <c r="K631" i="1"/>
  <c r="K630" i="1" s="1"/>
  <c r="K629" i="1" s="1"/>
  <c r="K628" i="1" s="1"/>
  <c r="K627" i="1" s="1"/>
  <c r="L631" i="1"/>
  <c r="L630" i="1" s="1"/>
  <c r="N631" i="1"/>
  <c r="N630" i="1" s="1"/>
  <c r="N629" i="1" s="1"/>
  <c r="N628" i="1" s="1"/>
  <c r="N627" i="1" s="1"/>
  <c r="O631" i="1"/>
  <c r="O630" i="1" s="1"/>
  <c r="O629" i="1" s="1"/>
  <c r="Q631" i="1"/>
  <c r="Q630" i="1" s="1"/>
  <c r="Q629" i="1" s="1"/>
  <c r="Q628" i="1" s="1"/>
  <c r="Q627" i="1" s="1"/>
  <c r="R631" i="1"/>
  <c r="R630" i="1" s="1"/>
  <c r="R629" i="1" s="1"/>
  <c r="R628" i="1" s="1"/>
  <c r="R627" i="1" s="1"/>
  <c r="T631" i="1"/>
  <c r="T630" i="1" s="1"/>
  <c r="T629" i="1" s="1"/>
  <c r="T628" i="1" s="1"/>
  <c r="T627" i="1" s="1"/>
  <c r="U631" i="1"/>
  <c r="U630" i="1" s="1"/>
  <c r="U629" i="1" s="1"/>
  <c r="U628" i="1" s="1"/>
  <c r="U627" i="1" s="1"/>
  <c r="W631" i="1"/>
  <c r="W630" i="1" s="1"/>
  <c r="W629" i="1" s="1"/>
  <c r="W628" i="1" s="1"/>
  <c r="W627" i="1" s="1"/>
  <c r="X631" i="1"/>
  <c r="X630" i="1" s="1"/>
  <c r="X629" i="1" s="1"/>
  <c r="X628" i="1" s="1"/>
  <c r="X627" i="1" s="1"/>
  <c r="Z631" i="1"/>
  <c r="Z630" i="1" s="1"/>
  <c r="Z629" i="1" s="1"/>
  <c r="AA631" i="1"/>
  <c r="AA630" i="1" s="1"/>
  <c r="AA629" i="1" s="1"/>
  <c r="AA628" i="1" s="1"/>
  <c r="AA627" i="1" s="1"/>
  <c r="AC631" i="1"/>
  <c r="AC630" i="1" s="1"/>
  <c r="AC629" i="1" s="1"/>
  <c r="AC628" i="1" s="1"/>
  <c r="AC627" i="1" s="1"/>
  <c r="AD631" i="1"/>
  <c r="AD630" i="1" s="1"/>
  <c r="AD629" i="1" s="1"/>
  <c r="AD628" i="1" s="1"/>
  <c r="AD627" i="1" s="1"/>
  <c r="AF631" i="1"/>
  <c r="AF630" i="1" s="1"/>
  <c r="AF629" i="1" s="1"/>
  <c r="AF628" i="1" s="1"/>
  <c r="AF627" i="1" s="1"/>
  <c r="AG631" i="1"/>
  <c r="AG630" i="1" s="1"/>
  <c r="AG629" i="1" s="1"/>
  <c r="AI631" i="1"/>
  <c r="AI630" i="1" s="1"/>
  <c r="AI629" i="1" s="1"/>
  <c r="AI628" i="1" s="1"/>
  <c r="AI627" i="1" s="1"/>
  <c r="AJ631" i="1"/>
  <c r="AJ630" i="1" s="1"/>
  <c r="AJ629" i="1" s="1"/>
  <c r="AM631" i="1"/>
  <c r="AM630" i="1" s="1"/>
  <c r="L635" i="1"/>
  <c r="AL635" i="1"/>
  <c r="AM635" i="1"/>
  <c r="M650" i="1"/>
  <c r="P650" i="1" s="1"/>
  <c r="I671" i="1"/>
  <c r="K671" i="1"/>
  <c r="L671" i="1"/>
  <c r="N671" i="1"/>
  <c r="Q671" i="1"/>
  <c r="T671" i="1"/>
  <c r="U671" i="1"/>
  <c r="W671" i="1"/>
  <c r="Z671" i="1"/>
  <c r="AA671" i="1"/>
  <c r="AF671" i="1"/>
  <c r="AG671" i="1"/>
  <c r="AI671" i="1"/>
  <c r="AJ671" i="1"/>
  <c r="P673" i="1"/>
  <c r="AQ279" i="1"/>
  <c r="I326" i="1"/>
  <c r="AL631" i="1"/>
  <c r="AL630" i="1" s="1"/>
  <c r="N188" i="1"/>
  <c r="AP310" i="1"/>
  <c r="AP309" i="1"/>
  <c r="AP279" i="1"/>
  <c r="AG648" i="1"/>
  <c r="H118" i="1"/>
  <c r="J118" i="1" s="1"/>
  <c r="M118" i="1" s="1"/>
  <c r="P118" i="1" s="1"/>
  <c r="S118" i="1" s="1"/>
  <c r="V118" i="1" s="1"/>
  <c r="Y118" i="1" s="1"/>
  <c r="AB118" i="1" s="1"/>
  <c r="AE118" i="1" s="1"/>
  <c r="AH118" i="1" s="1"/>
  <c r="AK118" i="1" s="1"/>
  <c r="F114" i="1"/>
  <c r="F651" i="1" s="1"/>
  <c r="H241" i="1"/>
  <c r="J241" i="1" s="1"/>
  <c r="M241" i="1" s="1"/>
  <c r="P241" i="1" s="1"/>
  <c r="S241" i="1" s="1"/>
  <c r="V241" i="1" s="1"/>
  <c r="Y241" i="1" s="1"/>
  <c r="AB241" i="1" s="1"/>
  <c r="AE241" i="1" s="1"/>
  <c r="AH241" i="1" s="1"/>
  <c r="AK241" i="1" s="1"/>
  <c r="J309" i="1"/>
  <c r="M309" i="1" s="1"/>
  <c r="P309" i="1" s="1"/>
  <c r="W233" i="1"/>
  <c r="AM61" i="1" l="1"/>
  <c r="AI498" i="1"/>
  <c r="K492" i="1"/>
  <c r="K662" i="1" s="1"/>
  <c r="AL61" i="1"/>
  <c r="AL31" i="1"/>
  <c r="F103" i="1"/>
  <c r="F142" i="1"/>
  <c r="F655" i="1" s="1"/>
  <c r="O536" i="1"/>
  <c r="AO473" i="1"/>
  <c r="F582" i="1"/>
  <c r="F581" i="1" s="1"/>
  <c r="H581" i="1" s="1"/>
  <c r="J68" i="1"/>
  <c r="M68" i="1" s="1"/>
  <c r="P68" i="1" s="1"/>
  <c r="S68" i="1" s="1"/>
  <c r="V68" i="1" s="1"/>
  <c r="Y68" i="1" s="1"/>
  <c r="AB68" i="1" s="1"/>
  <c r="AE68" i="1" s="1"/>
  <c r="AH68" i="1" s="1"/>
  <c r="AK68" i="1" s="1"/>
  <c r="AM408" i="1"/>
  <c r="AM407" i="1" s="1"/>
  <c r="AM660" i="1" s="1"/>
  <c r="AL408" i="1"/>
  <c r="AL407" i="1" s="1"/>
  <c r="AL660" i="1" s="1"/>
  <c r="AL601" i="1"/>
  <c r="AL656" i="1" s="1"/>
  <c r="AM36" i="1"/>
  <c r="AM31" i="1" s="1"/>
  <c r="AM601" i="1"/>
  <c r="AM656" i="1" s="1"/>
  <c r="AL382" i="1"/>
  <c r="AL377" i="1" s="1"/>
  <c r="AL373" i="1" s="1"/>
  <c r="J155" i="1"/>
  <c r="M155" i="1" s="1"/>
  <c r="P155" i="1" s="1"/>
  <c r="S155" i="1" s="1"/>
  <c r="V155" i="1" s="1"/>
  <c r="Y155" i="1" s="1"/>
  <c r="AB155" i="1" s="1"/>
  <c r="AE155" i="1" s="1"/>
  <c r="AH155" i="1" s="1"/>
  <c r="AK155" i="1" s="1"/>
  <c r="H154" i="1"/>
  <c r="J154" i="1" s="1"/>
  <c r="M154" i="1" s="1"/>
  <c r="P154" i="1" s="1"/>
  <c r="S154" i="1" s="1"/>
  <c r="V154" i="1" s="1"/>
  <c r="Y154" i="1" s="1"/>
  <c r="AB154" i="1" s="1"/>
  <c r="AE154" i="1" s="1"/>
  <c r="AH154" i="1" s="1"/>
  <c r="AK154" i="1" s="1"/>
  <c r="F498" i="1"/>
  <c r="F492" i="1" s="1"/>
  <c r="H656" i="1"/>
  <c r="J601" i="1"/>
  <c r="M601" i="1" s="1"/>
  <c r="I656" i="1"/>
  <c r="F13" i="1"/>
  <c r="F12" i="1" s="1"/>
  <c r="F11" i="1" s="1"/>
  <c r="F641" i="1"/>
  <c r="H121" i="1"/>
  <c r="J121" i="1" s="1"/>
  <c r="M121" i="1" s="1"/>
  <c r="P121" i="1" s="1"/>
  <c r="S121" i="1" s="1"/>
  <c r="F408" i="1"/>
  <c r="F536" i="1"/>
  <c r="H536" i="1" s="1"/>
  <c r="J536" i="1" s="1"/>
  <c r="F668" i="1"/>
  <c r="H260" i="1"/>
  <c r="H648" i="1" s="1"/>
  <c r="F648" i="1"/>
  <c r="AG184" i="1"/>
  <c r="AG183" i="1" s="1"/>
  <c r="X128" i="1"/>
  <c r="X653" i="1" s="1"/>
  <c r="K93" i="1"/>
  <c r="K647" i="1" s="1"/>
  <c r="G637" i="1"/>
  <c r="G673" i="1" s="1"/>
  <c r="G674" i="1" s="1"/>
  <c r="U277" i="1"/>
  <c r="U269" i="1" s="1"/>
  <c r="U658" i="1" s="1"/>
  <c r="AD203" i="1"/>
  <c r="AD202" i="1" s="1"/>
  <c r="AD198" i="1" s="1"/>
  <c r="Z169" i="1"/>
  <c r="Z657" i="1" s="1"/>
  <c r="AF104" i="1"/>
  <c r="AG93" i="1"/>
  <c r="AG647" i="1" s="1"/>
  <c r="AA93" i="1"/>
  <c r="AA92" i="1" s="1"/>
  <c r="K210" i="1"/>
  <c r="M210" i="1" s="1"/>
  <c r="P210" i="1" s="1"/>
  <c r="S210" i="1" s="1"/>
  <c r="V210" i="1" s="1"/>
  <c r="Y210" i="1" s="1"/>
  <c r="AB210" i="1" s="1"/>
  <c r="AE210" i="1" s="1"/>
  <c r="AH210" i="1" s="1"/>
  <c r="AK210" i="1" s="1"/>
  <c r="AD536" i="1"/>
  <c r="F259" i="1"/>
  <c r="H259" i="1" s="1"/>
  <c r="J259" i="1" s="1"/>
  <c r="M259" i="1" s="1"/>
  <c r="P259" i="1" s="1"/>
  <c r="S259" i="1" s="1"/>
  <c r="AA582" i="1"/>
  <c r="J539" i="1"/>
  <c r="J538" i="1" s="1"/>
  <c r="Q203" i="1"/>
  <c r="Q202" i="1" s="1"/>
  <c r="Q198" i="1" s="1"/>
  <c r="AM655" i="1"/>
  <c r="X215" i="1"/>
  <c r="X214" i="1" s="1"/>
  <c r="AJ558" i="1"/>
  <c r="AJ557" i="1" s="1"/>
  <c r="AM652" i="1"/>
  <c r="AM648" i="1"/>
  <c r="AM277" i="1"/>
  <c r="AM269" i="1" s="1"/>
  <c r="AL183" i="1"/>
  <c r="AL663" i="1"/>
  <c r="AL652" i="1"/>
  <c r="AL648" i="1"/>
  <c r="AL277" i="1"/>
  <c r="AL655" i="1"/>
  <c r="J167" i="1"/>
  <c r="M167" i="1" s="1"/>
  <c r="P167" i="1" s="1"/>
  <c r="S167" i="1" s="1"/>
  <c r="V167" i="1" s="1"/>
  <c r="Y167" i="1" s="1"/>
  <c r="AB167" i="1" s="1"/>
  <c r="AE167" i="1" s="1"/>
  <c r="AH167" i="1" s="1"/>
  <c r="AK167" i="1" s="1"/>
  <c r="X184" i="1"/>
  <c r="X183" i="1" s="1"/>
  <c r="I184" i="1"/>
  <c r="I183" i="1" s="1"/>
  <c r="AI388" i="1"/>
  <c r="T388" i="1"/>
  <c r="R269" i="1"/>
  <c r="R658" i="1" s="1"/>
  <c r="W104" i="1"/>
  <c r="W649" i="1" s="1"/>
  <c r="J418" i="1"/>
  <c r="M418" i="1" s="1"/>
  <c r="P418" i="1" s="1"/>
  <c r="S418" i="1" s="1"/>
  <c r="V418" i="1" s="1"/>
  <c r="Y418" i="1" s="1"/>
  <c r="AB418" i="1" s="1"/>
  <c r="AL307" i="1"/>
  <c r="H145" i="1"/>
  <c r="J145" i="1" s="1"/>
  <c r="M145" i="1" s="1"/>
  <c r="H374" i="1"/>
  <c r="J374" i="1" s="1"/>
  <c r="M374" i="1" s="1"/>
  <c r="P374" i="1" s="1"/>
  <c r="S374" i="1" s="1"/>
  <c r="V374" i="1" s="1"/>
  <c r="Y374" i="1" s="1"/>
  <c r="AB374" i="1" s="1"/>
  <c r="AE374" i="1" s="1"/>
  <c r="AH374" i="1" s="1"/>
  <c r="AK374" i="1" s="1"/>
  <c r="H373" i="1"/>
  <c r="AM307" i="1"/>
  <c r="AJ104" i="1"/>
  <c r="AJ649" i="1" s="1"/>
  <c r="H414" i="1"/>
  <c r="J414" i="1" s="1"/>
  <c r="M414" i="1" s="1"/>
  <c r="P414" i="1" s="1"/>
  <c r="S414" i="1" s="1"/>
  <c r="V414" i="1" s="1"/>
  <c r="Y414" i="1" s="1"/>
  <c r="AB414" i="1" s="1"/>
  <c r="K544" i="1"/>
  <c r="K644" i="1" s="1"/>
  <c r="U61" i="1"/>
  <c r="U646" i="1" s="1"/>
  <c r="AL254" i="1"/>
  <c r="Q457" i="1"/>
  <c r="AD652" i="1"/>
  <c r="X93" i="1"/>
  <c r="X92" i="1" s="1"/>
  <c r="L93" i="1"/>
  <c r="L647" i="1" s="1"/>
  <c r="AA36" i="1"/>
  <c r="AA31" i="1" s="1"/>
  <c r="AA642" i="1" s="1"/>
  <c r="J188" i="1"/>
  <c r="M188" i="1" s="1"/>
  <c r="P188" i="1" s="1"/>
  <c r="S188" i="1" s="1"/>
  <c r="V188" i="1" s="1"/>
  <c r="Y188" i="1" s="1"/>
  <c r="AB188" i="1" s="1"/>
  <c r="AE188" i="1" s="1"/>
  <c r="AH188" i="1" s="1"/>
  <c r="AK188" i="1" s="1"/>
  <c r="AM609" i="1"/>
  <c r="AM608" i="1" s="1"/>
  <c r="AF184" i="1"/>
  <c r="AF183" i="1" s="1"/>
  <c r="AJ184" i="1"/>
  <c r="AJ183" i="1" s="1"/>
  <c r="L184" i="1"/>
  <c r="L183" i="1" s="1"/>
  <c r="AD169" i="1"/>
  <c r="AD657" i="1" s="1"/>
  <c r="H109" i="1"/>
  <c r="J109" i="1" s="1"/>
  <c r="M109" i="1" s="1"/>
  <c r="J23" i="1"/>
  <c r="M23" i="1" s="1"/>
  <c r="P23" i="1" s="1"/>
  <c r="S23" i="1" s="1"/>
  <c r="V23" i="1" s="1"/>
  <c r="Y23" i="1" s="1"/>
  <c r="AB23" i="1" s="1"/>
  <c r="AE23" i="1" s="1"/>
  <c r="AH23" i="1" s="1"/>
  <c r="AK23" i="1" s="1"/>
  <c r="H20" i="1"/>
  <c r="H19" i="1" s="1"/>
  <c r="I388" i="1"/>
  <c r="J388" i="1" s="1"/>
  <c r="Q225" i="1"/>
  <c r="M478" i="1"/>
  <c r="P478" i="1" s="1"/>
  <c r="S478" i="1" s="1"/>
  <c r="V478" i="1" s="1"/>
  <c r="Y478" i="1" s="1"/>
  <c r="AB478" i="1" s="1"/>
  <c r="AE478" i="1" s="1"/>
  <c r="AH478" i="1" s="1"/>
  <c r="AK478" i="1" s="1"/>
  <c r="AD527" i="1"/>
  <c r="AG517" i="1"/>
  <c r="U518" i="1"/>
  <c r="AC13" i="1"/>
  <c r="AC641" i="1" s="1"/>
  <c r="Q668" i="1"/>
  <c r="AF142" i="1"/>
  <c r="AF655" i="1" s="1"/>
  <c r="AB211" i="1"/>
  <c r="AE211" i="1" s="1"/>
  <c r="AH211" i="1" s="1"/>
  <c r="AK211" i="1" s="1"/>
  <c r="T457" i="1"/>
  <c r="T456" i="1" s="1"/>
  <c r="T661" i="1" s="1"/>
  <c r="X408" i="1"/>
  <c r="X407" i="1" s="1"/>
  <c r="X660" i="1" s="1"/>
  <c r="AA408" i="1"/>
  <c r="AA407" i="1" s="1"/>
  <c r="AA660" i="1" s="1"/>
  <c r="AM544" i="1"/>
  <c r="AM543" i="1" s="1"/>
  <c r="AG544" i="1"/>
  <c r="AG644" i="1" s="1"/>
  <c r="AA544" i="1"/>
  <c r="AA644" i="1" s="1"/>
  <c r="AF526" i="1"/>
  <c r="AF666" i="1" s="1"/>
  <c r="AG526" i="1"/>
  <c r="AG666" i="1" s="1"/>
  <c r="O526" i="1"/>
  <c r="O666" i="1" s="1"/>
  <c r="I527" i="1"/>
  <c r="AF518" i="1"/>
  <c r="Z517" i="1"/>
  <c r="T518" i="1"/>
  <c r="N517" i="1"/>
  <c r="AI518" i="1"/>
  <c r="W518" i="1"/>
  <c r="Q518" i="1"/>
  <c r="K517" i="1"/>
  <c r="AF307" i="1"/>
  <c r="AF306" i="1" s="1"/>
  <c r="AF305" i="1" s="1"/>
  <c r="AF659" i="1" s="1"/>
  <c r="AC142" i="1"/>
  <c r="AC655" i="1" s="1"/>
  <c r="W142" i="1"/>
  <c r="W655" i="1" s="1"/>
  <c r="Q142" i="1"/>
  <c r="Q655" i="1" s="1"/>
  <c r="K142" i="1"/>
  <c r="K655" i="1" s="1"/>
  <c r="AG36" i="1"/>
  <c r="AG31" i="1" s="1"/>
  <c r="AG642" i="1" s="1"/>
  <c r="I36" i="1"/>
  <c r="I31" i="1" s="1"/>
  <c r="AG13" i="1"/>
  <c r="AG641" i="1" s="1"/>
  <c r="U13" i="1"/>
  <c r="U12" i="1" s="1"/>
  <c r="U11" i="1" s="1"/>
  <c r="Q13" i="1"/>
  <c r="Q641" i="1" s="1"/>
  <c r="J270" i="1"/>
  <c r="M270" i="1" s="1"/>
  <c r="P270" i="1" s="1"/>
  <c r="J458" i="1"/>
  <c r="M458" i="1" s="1"/>
  <c r="P458" i="1" s="1"/>
  <c r="S458" i="1" s="1"/>
  <c r="V458" i="1" s="1"/>
  <c r="Y458" i="1" s="1"/>
  <c r="AB458" i="1" s="1"/>
  <c r="AE458" i="1" s="1"/>
  <c r="AH458" i="1" s="1"/>
  <c r="AK458" i="1" s="1"/>
  <c r="F517" i="1"/>
  <c r="AH418" i="1"/>
  <c r="AK418" i="1" s="1"/>
  <c r="J94" i="1"/>
  <c r="M94" i="1" s="1"/>
  <c r="W668" i="1"/>
  <c r="L269" i="1"/>
  <c r="L658" i="1" s="1"/>
  <c r="T13" i="1"/>
  <c r="T641" i="1" s="1"/>
  <c r="J377" i="1"/>
  <c r="M377" i="1" s="1"/>
  <c r="P377" i="1" s="1"/>
  <c r="S377" i="1" s="1"/>
  <c r="V377" i="1" s="1"/>
  <c r="Y377" i="1" s="1"/>
  <c r="AB377" i="1" s="1"/>
  <c r="AE377" i="1" s="1"/>
  <c r="AH377" i="1" s="1"/>
  <c r="AK377" i="1" s="1"/>
  <c r="F543" i="1"/>
  <c r="J97" i="1"/>
  <c r="M97" i="1" s="1"/>
  <c r="P97" i="1" s="1"/>
  <c r="S97" i="1" s="1"/>
  <c r="V97" i="1" s="1"/>
  <c r="Y97" i="1" s="1"/>
  <c r="AB97" i="1" s="1"/>
  <c r="AE97" i="1" s="1"/>
  <c r="AH97" i="1" s="1"/>
  <c r="AK97" i="1" s="1"/>
  <c r="J342" i="1"/>
  <c r="M342" i="1" s="1"/>
  <c r="P342" i="1" s="1"/>
  <c r="S342" i="1" s="1"/>
  <c r="V342" i="1" s="1"/>
  <c r="Y342" i="1" s="1"/>
  <c r="AB342" i="1" s="1"/>
  <c r="AE342" i="1" s="1"/>
  <c r="AH342" i="1" s="1"/>
  <c r="AK342" i="1" s="1"/>
  <c r="L629" i="1"/>
  <c r="L628" i="1" s="1"/>
  <c r="L627" i="1" s="1"/>
  <c r="AB324" i="1"/>
  <c r="AE324" i="1" s="1"/>
  <c r="AH324" i="1" s="1"/>
  <c r="AK324" i="1" s="1"/>
  <c r="AM526" i="1"/>
  <c r="AM666" i="1" s="1"/>
  <c r="K536" i="1"/>
  <c r="K668" i="1"/>
  <c r="AG388" i="1"/>
  <c r="T517" i="1"/>
  <c r="AC169" i="1"/>
  <c r="AC657" i="1" s="1"/>
  <c r="AM215" i="1"/>
  <c r="AM669" i="1" s="1"/>
  <c r="AM203" i="1"/>
  <c r="AM202" i="1" s="1"/>
  <c r="AM198" i="1" s="1"/>
  <c r="H550" i="1"/>
  <c r="J550" i="1" s="1"/>
  <c r="M550" i="1" s="1"/>
  <c r="P550" i="1" s="1"/>
  <c r="S550" i="1" s="1"/>
  <c r="V550" i="1" s="1"/>
  <c r="Y550" i="1" s="1"/>
  <c r="AB550" i="1" s="1"/>
  <c r="AE550" i="1" s="1"/>
  <c r="AH550" i="1" s="1"/>
  <c r="AK550" i="1" s="1"/>
  <c r="AA668" i="1"/>
  <c r="H227" i="1"/>
  <c r="J227" i="1" s="1"/>
  <c r="M227" i="1" s="1"/>
  <c r="AP281" i="1"/>
  <c r="I668" i="1"/>
  <c r="O498" i="1"/>
  <c r="O492" i="1" s="1"/>
  <c r="O662" i="1" s="1"/>
  <c r="U408" i="1"/>
  <c r="U407" i="1" s="1"/>
  <c r="U660" i="1" s="1"/>
  <c r="Z408" i="1"/>
  <c r="Z407" i="1" s="1"/>
  <c r="Z660" i="1" s="1"/>
  <c r="J389" i="1"/>
  <c r="Q307" i="1"/>
  <c r="Q306" i="1" s="1"/>
  <c r="Q305" i="1" s="1"/>
  <c r="Q659" i="1" s="1"/>
  <c r="Z307" i="1"/>
  <c r="Z306" i="1" s="1"/>
  <c r="Z305" i="1" s="1"/>
  <c r="Z659" i="1" s="1"/>
  <c r="X269" i="1"/>
  <c r="X658" i="1" s="1"/>
  <c r="AI215" i="1"/>
  <c r="AI669" i="1" s="1"/>
  <c r="AL203" i="1"/>
  <c r="AL202" i="1" s="1"/>
  <c r="AF203" i="1"/>
  <c r="AF202" i="1" s="1"/>
  <c r="AF198" i="1" s="1"/>
  <c r="T203" i="1"/>
  <c r="T202" i="1" s="1"/>
  <c r="T198" i="1" s="1"/>
  <c r="N203" i="1"/>
  <c r="N202" i="1" s="1"/>
  <c r="N198" i="1" s="1"/>
  <c r="AM169" i="1"/>
  <c r="AM138" i="1" s="1"/>
  <c r="O169" i="1"/>
  <c r="O657" i="1" s="1"/>
  <c r="X142" i="1"/>
  <c r="X655" i="1" s="1"/>
  <c r="L142" i="1"/>
  <c r="L655" i="1" s="1"/>
  <c r="R128" i="1"/>
  <c r="R653" i="1" s="1"/>
  <c r="W128" i="1"/>
  <c r="W653" i="1" s="1"/>
  <c r="AB275" i="1"/>
  <c r="AE275" i="1" s="1"/>
  <c r="AH275" i="1" s="1"/>
  <c r="AK275" i="1" s="1"/>
  <c r="AJ203" i="1"/>
  <c r="AJ202" i="1" s="1"/>
  <c r="AJ198" i="1" s="1"/>
  <c r="X203" i="1"/>
  <c r="X202" i="1" s="1"/>
  <c r="X198" i="1" s="1"/>
  <c r="R203" i="1"/>
  <c r="R202" i="1" s="1"/>
  <c r="L203" i="1"/>
  <c r="L202" i="1" s="1"/>
  <c r="L198" i="1" s="1"/>
  <c r="AL13" i="1"/>
  <c r="H409" i="1"/>
  <c r="J409" i="1" s="1"/>
  <c r="M409" i="1" s="1"/>
  <c r="P409" i="1" s="1"/>
  <c r="S409" i="1" s="1"/>
  <c r="V409" i="1" s="1"/>
  <c r="Y409" i="1" s="1"/>
  <c r="AB409" i="1" s="1"/>
  <c r="J66" i="1"/>
  <c r="M66" i="1" s="1"/>
  <c r="P66" i="1" s="1"/>
  <c r="S66" i="1" s="1"/>
  <c r="V66" i="1" s="1"/>
  <c r="Y66" i="1" s="1"/>
  <c r="AB66" i="1" s="1"/>
  <c r="AE66" i="1" s="1"/>
  <c r="AH66" i="1" s="1"/>
  <c r="AK66" i="1" s="1"/>
  <c r="V383" i="1"/>
  <c r="Y383" i="1" s="1"/>
  <c r="AB383" i="1" s="1"/>
  <c r="AE383" i="1" s="1"/>
  <c r="AH383" i="1" s="1"/>
  <c r="AK383" i="1" s="1"/>
  <c r="F277" i="1"/>
  <c r="V282" i="1"/>
  <c r="Y282" i="1" s="1"/>
  <c r="AB282" i="1" s="1"/>
  <c r="AE282" i="1" s="1"/>
  <c r="AH282" i="1" s="1"/>
  <c r="AK282" i="1" s="1"/>
  <c r="Z544" i="1"/>
  <c r="Z644" i="1" s="1"/>
  <c r="N544" i="1"/>
  <c r="N644" i="1" s="1"/>
  <c r="AG408" i="1"/>
  <c r="AG407" i="1" s="1"/>
  <c r="AG660" i="1" s="1"/>
  <c r="AF388" i="1"/>
  <c r="Q388" i="1"/>
  <c r="AG203" i="1"/>
  <c r="AG202" i="1" s="1"/>
  <c r="AG198" i="1" s="1"/>
  <c r="I142" i="1"/>
  <c r="I655" i="1" s="1"/>
  <c r="AI104" i="1"/>
  <c r="AI649" i="1" s="1"/>
  <c r="AG670" i="1"/>
  <c r="J294" i="1"/>
  <c r="M294" i="1" s="1"/>
  <c r="P294" i="1" s="1"/>
  <c r="S294" i="1" s="1"/>
  <c r="V294" i="1" s="1"/>
  <c r="Y294" i="1" s="1"/>
  <c r="AB294" i="1" s="1"/>
  <c r="AE294" i="1" s="1"/>
  <c r="AH294" i="1" s="1"/>
  <c r="AK294" i="1" s="1"/>
  <c r="H326" i="1"/>
  <c r="J326" i="1" s="1"/>
  <c r="M326" i="1" s="1"/>
  <c r="K543" i="1"/>
  <c r="AI527" i="1"/>
  <c r="W526" i="1"/>
  <c r="W666" i="1" s="1"/>
  <c r="Q527" i="1"/>
  <c r="K526" i="1"/>
  <c r="K666" i="1" s="1"/>
  <c r="AJ527" i="1"/>
  <c r="AD526" i="1"/>
  <c r="AD666" i="1" s="1"/>
  <c r="X526" i="1"/>
  <c r="X666" i="1" s="1"/>
  <c r="L527" i="1"/>
  <c r="AM517" i="1"/>
  <c r="AG518" i="1"/>
  <c r="AA518" i="1"/>
  <c r="U517" i="1"/>
  <c r="O517" i="1"/>
  <c r="I518" i="1"/>
  <c r="AJ518" i="1"/>
  <c r="L518" i="1"/>
  <c r="AI457" i="1"/>
  <c r="AI456" i="1" s="1"/>
  <c r="AI661" i="1" s="1"/>
  <c r="AC457" i="1"/>
  <c r="AC456" i="1" s="1"/>
  <c r="AC661" i="1" s="1"/>
  <c r="T184" i="1"/>
  <c r="T183" i="1" s="1"/>
  <c r="AF169" i="1"/>
  <c r="AF657" i="1" s="1"/>
  <c r="N104" i="1"/>
  <c r="N649" i="1" s="1"/>
  <c r="AI93" i="1"/>
  <c r="AI647" i="1" s="1"/>
  <c r="AC93" i="1"/>
  <c r="AC647" i="1" s="1"/>
  <c r="W93" i="1"/>
  <c r="W92" i="1" s="1"/>
  <c r="Q93" i="1"/>
  <c r="Q92" i="1" s="1"/>
  <c r="T93" i="1"/>
  <c r="T647" i="1" s="1"/>
  <c r="AB149" i="1"/>
  <c r="AE149" i="1" s="1"/>
  <c r="AH149" i="1" s="1"/>
  <c r="AK149" i="1" s="1"/>
  <c r="AA184" i="1"/>
  <c r="AA183" i="1" s="1"/>
  <c r="AM13" i="1"/>
  <c r="J345" i="1"/>
  <c r="M345" i="1" s="1"/>
  <c r="P345" i="1" s="1"/>
  <c r="S345" i="1" s="1"/>
  <c r="V345" i="1" s="1"/>
  <c r="Y345" i="1" s="1"/>
  <c r="AB345" i="1" s="1"/>
  <c r="AE345" i="1" s="1"/>
  <c r="AH345" i="1" s="1"/>
  <c r="AK345" i="1" s="1"/>
  <c r="H559" i="1"/>
  <c r="J559" i="1" s="1"/>
  <c r="M559" i="1" s="1"/>
  <c r="P559" i="1" s="1"/>
  <c r="S559" i="1" s="1"/>
  <c r="V559" i="1" s="1"/>
  <c r="Y559" i="1" s="1"/>
  <c r="AB559" i="1" s="1"/>
  <c r="AE559" i="1" s="1"/>
  <c r="AH559" i="1" s="1"/>
  <c r="AK559" i="1" s="1"/>
  <c r="AL559" i="1" s="1"/>
  <c r="AL558" i="1" s="1"/>
  <c r="AL557" i="1" s="1"/>
  <c r="F255" i="1"/>
  <c r="J318" i="1"/>
  <c r="M318" i="1" s="1"/>
  <c r="AA225" i="1"/>
  <c r="H74" i="1"/>
  <c r="J74" i="1" s="1"/>
  <c r="M74" i="1" s="1"/>
  <c r="J571" i="1"/>
  <c r="M571" i="1" s="1"/>
  <c r="P571" i="1" s="1"/>
  <c r="S571" i="1" s="1"/>
  <c r="V571" i="1" s="1"/>
  <c r="Y571" i="1" s="1"/>
  <c r="AB571" i="1" s="1"/>
  <c r="AE571" i="1" s="1"/>
  <c r="AH571" i="1" s="1"/>
  <c r="AK571" i="1" s="1"/>
  <c r="Q526" i="1"/>
  <c r="Q666" i="1" s="1"/>
  <c r="AM457" i="1"/>
  <c r="I457" i="1"/>
  <c r="I456" i="1" s="1"/>
  <c r="I661" i="1" s="1"/>
  <c r="I408" i="1"/>
  <c r="I407" i="1" s="1"/>
  <c r="I660" i="1" s="1"/>
  <c r="AO413" i="1"/>
  <c r="N408" i="1"/>
  <c r="N407" i="1" s="1"/>
  <c r="N660" i="1" s="1"/>
  <c r="X388" i="1"/>
  <c r="W36" i="1"/>
  <c r="W31" i="1" s="1"/>
  <c r="W642" i="1" s="1"/>
  <c r="J17" i="1"/>
  <c r="M17" i="1" s="1"/>
  <c r="P17" i="1" s="1"/>
  <c r="S17" i="1" s="1"/>
  <c r="V17" i="1" s="1"/>
  <c r="Y17" i="1" s="1"/>
  <c r="AB17" i="1" s="1"/>
  <c r="AE17" i="1" s="1"/>
  <c r="AH17" i="1" s="1"/>
  <c r="AK17" i="1" s="1"/>
  <c r="H41" i="1"/>
  <c r="J41" i="1" s="1"/>
  <c r="M41" i="1" s="1"/>
  <c r="P41" i="1" s="1"/>
  <c r="S41" i="1" s="1"/>
  <c r="V41" i="1" s="1"/>
  <c r="Y41" i="1" s="1"/>
  <c r="AB41" i="1" s="1"/>
  <c r="AE41" i="1" s="1"/>
  <c r="AH41" i="1" s="1"/>
  <c r="AK41" i="1" s="1"/>
  <c r="AA581" i="1"/>
  <c r="U581" i="1"/>
  <c r="O581" i="1"/>
  <c r="Q544" i="1"/>
  <c r="Q644" i="1" s="1"/>
  <c r="AJ498" i="1"/>
  <c r="AJ492" i="1" s="1"/>
  <c r="AJ662" i="1" s="1"/>
  <c r="AA307" i="1"/>
  <c r="AA306" i="1" s="1"/>
  <c r="AA305" i="1" s="1"/>
  <c r="AA659" i="1" s="1"/>
  <c r="J15" i="1"/>
  <c r="M15" i="1" s="1"/>
  <c r="P15" i="1" s="1"/>
  <c r="S15" i="1" s="1"/>
  <c r="H14" i="1"/>
  <c r="H13" i="1" s="1"/>
  <c r="J316" i="1"/>
  <c r="M316" i="1" s="1"/>
  <c r="H531" i="1"/>
  <c r="J531" i="1" s="1"/>
  <c r="M531" i="1" s="1"/>
  <c r="P531" i="1" s="1"/>
  <c r="S531" i="1" s="1"/>
  <c r="V531" i="1" s="1"/>
  <c r="Y531" i="1" s="1"/>
  <c r="AB531" i="1" s="1"/>
  <c r="AE531" i="1" s="1"/>
  <c r="AH531" i="1" s="1"/>
  <c r="AK531" i="1" s="1"/>
  <c r="AM518" i="1"/>
  <c r="O518" i="1"/>
  <c r="T668" i="1"/>
  <c r="AF457" i="1"/>
  <c r="AF456" i="1" s="1"/>
  <c r="AF661" i="1" s="1"/>
  <c r="AD128" i="1"/>
  <c r="AD653" i="1" s="1"/>
  <c r="K61" i="1"/>
  <c r="K646" i="1" s="1"/>
  <c r="AD61" i="1"/>
  <c r="AD646" i="1" s="1"/>
  <c r="X61" i="1"/>
  <c r="X646" i="1" s="1"/>
  <c r="R61" i="1"/>
  <c r="R646" i="1" s="1"/>
  <c r="L61" i="1"/>
  <c r="L646" i="1" s="1"/>
  <c r="U36" i="1"/>
  <c r="U31" i="1" s="1"/>
  <c r="O36" i="1"/>
  <c r="O31" i="1" s="1"/>
  <c r="O642" i="1" s="1"/>
  <c r="K36" i="1"/>
  <c r="K31" i="1" s="1"/>
  <c r="K642" i="1" s="1"/>
  <c r="J308" i="1"/>
  <c r="M308" i="1" s="1"/>
  <c r="Y563" i="1"/>
  <c r="AB563" i="1" s="1"/>
  <c r="AE563" i="1" s="1"/>
  <c r="AH563" i="1" s="1"/>
  <c r="AK563" i="1" s="1"/>
  <c r="AI609" i="1"/>
  <c r="AI608" i="1" s="1"/>
  <c r="AG527" i="1"/>
  <c r="U526" i="1"/>
  <c r="U666" i="1" s="1"/>
  <c r="AJ457" i="1"/>
  <c r="AJ456" i="1" s="1"/>
  <c r="AJ661" i="1" s="1"/>
  <c r="AD457" i="1"/>
  <c r="AD456" i="1" s="1"/>
  <c r="AD661" i="1" s="1"/>
  <c r="X457" i="1"/>
  <c r="X456" i="1" s="1"/>
  <c r="X661" i="1" s="1"/>
  <c r="AA388" i="1"/>
  <c r="T307" i="1"/>
  <c r="T306" i="1" s="1"/>
  <c r="T305" i="1" s="1"/>
  <c r="T659" i="1" s="1"/>
  <c r="O307" i="1"/>
  <c r="O306" i="1" s="1"/>
  <c r="O305" i="1" s="1"/>
  <c r="O659" i="1" s="1"/>
  <c r="J221" i="1"/>
  <c r="M221" i="1" s="1"/>
  <c r="P221" i="1" s="1"/>
  <c r="S221" i="1" s="1"/>
  <c r="V221" i="1" s="1"/>
  <c r="Y221" i="1" s="1"/>
  <c r="AB221" i="1" s="1"/>
  <c r="AE221" i="1" s="1"/>
  <c r="AH221" i="1" s="1"/>
  <c r="AK221" i="1" s="1"/>
  <c r="AD215" i="1"/>
  <c r="AD214" i="1" s="1"/>
  <c r="AF215" i="1"/>
  <c r="AC184" i="1"/>
  <c r="W184" i="1"/>
  <c r="W663" i="1" s="1"/>
  <c r="K184" i="1"/>
  <c r="K183" i="1" s="1"/>
  <c r="R169" i="1"/>
  <c r="R657" i="1" s="1"/>
  <c r="L169" i="1"/>
  <c r="L657" i="1" s="1"/>
  <c r="AA142" i="1"/>
  <c r="Z104" i="1"/>
  <c r="Z649" i="1" s="1"/>
  <c r="O13" i="1"/>
  <c r="O641" i="1" s="1"/>
  <c r="X648" i="1"/>
  <c r="H45" i="1"/>
  <c r="J45" i="1" s="1"/>
  <c r="M45" i="1" s="1"/>
  <c r="P45" i="1" s="1"/>
  <c r="S45" i="1" s="1"/>
  <c r="V45" i="1" s="1"/>
  <c r="Y45" i="1" s="1"/>
  <c r="AB45" i="1" s="1"/>
  <c r="AE45" i="1" s="1"/>
  <c r="AH45" i="1" s="1"/>
  <c r="AK45" i="1" s="1"/>
  <c r="F234" i="1"/>
  <c r="F233" i="1" s="1"/>
  <c r="H465" i="1"/>
  <c r="J465" i="1" s="1"/>
  <c r="M465" i="1" s="1"/>
  <c r="P465" i="1" s="1"/>
  <c r="S465" i="1" s="1"/>
  <c r="V465" i="1" s="1"/>
  <c r="Y465" i="1" s="1"/>
  <c r="AB465" i="1" s="1"/>
  <c r="AE465" i="1" s="1"/>
  <c r="J247" i="1"/>
  <c r="M247" i="1" s="1"/>
  <c r="P247" i="1" s="1"/>
  <c r="S247" i="1" s="1"/>
  <c r="V247" i="1" s="1"/>
  <c r="Y247" i="1" s="1"/>
  <c r="AB247" i="1" s="1"/>
  <c r="AE247" i="1" s="1"/>
  <c r="AH247" i="1" s="1"/>
  <c r="AK247" i="1" s="1"/>
  <c r="N184" i="1"/>
  <c r="N183" i="1" s="1"/>
  <c r="AJ526" i="1"/>
  <c r="AJ666" i="1" s="1"/>
  <c r="X527" i="1"/>
  <c r="L526" i="1"/>
  <c r="L666" i="1" s="1"/>
  <c r="AA498" i="1"/>
  <c r="AA492" i="1" s="1"/>
  <c r="AA662" i="1" s="1"/>
  <c r="AM471" i="1"/>
  <c r="AM456" i="1" s="1"/>
  <c r="AG457" i="1"/>
  <c r="AG456" i="1" s="1"/>
  <c r="AG661" i="1" s="1"/>
  <c r="AA457" i="1"/>
  <c r="AA456" i="1" s="1"/>
  <c r="AA661" i="1" s="1"/>
  <c r="AQ414" i="1"/>
  <c r="K307" i="1"/>
  <c r="K306" i="1" s="1"/>
  <c r="K305" i="1" s="1"/>
  <c r="K659" i="1" s="1"/>
  <c r="AG169" i="1"/>
  <c r="AG657" i="1" s="1"/>
  <c r="AF128" i="1"/>
  <c r="AF653" i="1" s="1"/>
  <c r="AJ13" i="1"/>
  <c r="AJ12" i="1" s="1"/>
  <c r="AJ11" i="1" s="1"/>
  <c r="AD13" i="1"/>
  <c r="AD641" i="1" s="1"/>
  <c r="X13" i="1"/>
  <c r="X12" i="1" s="1"/>
  <c r="X11" i="1" s="1"/>
  <c r="R13" i="1"/>
  <c r="R12" i="1" s="1"/>
  <c r="R11" i="1" s="1"/>
  <c r="L13" i="1"/>
  <c r="L641" i="1" s="1"/>
  <c r="U457" i="1"/>
  <c r="U456" i="1" s="1"/>
  <c r="U661" i="1" s="1"/>
  <c r="H143" i="1"/>
  <c r="J143" i="1" s="1"/>
  <c r="M143" i="1" s="1"/>
  <c r="P143" i="1" s="1"/>
  <c r="S143" i="1" s="1"/>
  <c r="V143" i="1" s="1"/>
  <c r="Y143" i="1" s="1"/>
  <c r="AB143" i="1" s="1"/>
  <c r="AE143" i="1" s="1"/>
  <c r="AH143" i="1" s="1"/>
  <c r="AK143" i="1" s="1"/>
  <c r="AO312" i="1"/>
  <c r="M331" i="1"/>
  <c r="P331" i="1" s="1"/>
  <c r="S331" i="1" s="1"/>
  <c r="V331" i="1" s="1"/>
  <c r="Y331" i="1" s="1"/>
  <c r="AB331" i="1" s="1"/>
  <c r="AE331" i="1" s="1"/>
  <c r="AH331" i="1" s="1"/>
  <c r="AK331" i="1" s="1"/>
  <c r="AM536" i="1"/>
  <c r="AC527" i="1"/>
  <c r="AC526" i="1"/>
  <c r="AC666" i="1" s="1"/>
  <c r="AD518" i="1"/>
  <c r="AD517" i="1"/>
  <c r="AD665" i="1" s="1"/>
  <c r="R518" i="1"/>
  <c r="R517" i="1"/>
  <c r="J246" i="1"/>
  <c r="M246" i="1" s="1"/>
  <c r="P246" i="1" s="1"/>
  <c r="S246" i="1" s="1"/>
  <c r="V246" i="1" s="1"/>
  <c r="Y246" i="1" s="1"/>
  <c r="AB246" i="1" s="1"/>
  <c r="AE246" i="1" s="1"/>
  <c r="AH246" i="1" s="1"/>
  <c r="AK246" i="1" s="1"/>
  <c r="I245" i="1"/>
  <c r="J245" i="1" s="1"/>
  <c r="M245" i="1" s="1"/>
  <c r="P245" i="1" s="1"/>
  <c r="S245" i="1" s="1"/>
  <c r="V245" i="1" s="1"/>
  <c r="Y245" i="1" s="1"/>
  <c r="AB245" i="1" s="1"/>
  <c r="AE245" i="1" s="1"/>
  <c r="AH245" i="1" s="1"/>
  <c r="AK245" i="1" s="1"/>
  <c r="Z128" i="1"/>
  <c r="T128" i="1"/>
  <c r="T653" i="1" s="1"/>
  <c r="N128" i="1"/>
  <c r="N653" i="1" s="1"/>
  <c r="I99" i="1"/>
  <c r="J99" i="1" s="1"/>
  <c r="M99" i="1" s="1"/>
  <c r="P99" i="1" s="1"/>
  <c r="S99" i="1" s="1"/>
  <c r="V99" i="1" s="1"/>
  <c r="Y99" i="1" s="1"/>
  <c r="AB99" i="1" s="1"/>
  <c r="AE99" i="1" s="1"/>
  <c r="AH99" i="1" s="1"/>
  <c r="AK99" i="1" s="1"/>
  <c r="J100" i="1"/>
  <c r="M100" i="1" s="1"/>
  <c r="P100" i="1" s="1"/>
  <c r="S100" i="1" s="1"/>
  <c r="V100" i="1" s="1"/>
  <c r="Y100" i="1" s="1"/>
  <c r="AB100" i="1" s="1"/>
  <c r="AE100" i="1" s="1"/>
  <c r="AH100" i="1" s="1"/>
  <c r="AK100" i="1" s="1"/>
  <c r="Q36" i="1"/>
  <c r="Q31" i="1" s="1"/>
  <c r="Q642" i="1" s="1"/>
  <c r="W272" i="1"/>
  <c r="Y272" i="1" s="1"/>
  <c r="AB272" i="1" s="1"/>
  <c r="AE272" i="1" s="1"/>
  <c r="AH272" i="1" s="1"/>
  <c r="AK272" i="1" s="1"/>
  <c r="Y273" i="1"/>
  <c r="AB273" i="1" s="1"/>
  <c r="AE273" i="1" s="1"/>
  <c r="AH273" i="1" s="1"/>
  <c r="AK273" i="1" s="1"/>
  <c r="M205" i="1"/>
  <c r="M204" i="1" s="1"/>
  <c r="J204" i="1"/>
  <c r="I517" i="1"/>
  <c r="AI526" i="1"/>
  <c r="AI666" i="1" s="1"/>
  <c r="R668" i="1"/>
  <c r="K527" i="1"/>
  <c r="N668" i="1"/>
  <c r="N536" i="1"/>
  <c r="AL518" i="1"/>
  <c r="AL517" i="1"/>
  <c r="AC517" i="1"/>
  <c r="AC518" i="1"/>
  <c r="AL457" i="1"/>
  <c r="M416" i="1"/>
  <c r="P416" i="1" s="1"/>
  <c r="S416" i="1" s="1"/>
  <c r="V416" i="1" s="1"/>
  <c r="Y416" i="1" s="1"/>
  <c r="AB416" i="1" s="1"/>
  <c r="AE416" i="1" s="1"/>
  <c r="AH416" i="1" s="1"/>
  <c r="AK416" i="1" s="1"/>
  <c r="AO411" i="1"/>
  <c r="AG142" i="1"/>
  <c r="AG655" i="1" s="1"/>
  <c r="I105" i="1"/>
  <c r="I104" i="1" s="1"/>
  <c r="J106" i="1"/>
  <c r="M106" i="1" s="1"/>
  <c r="H567" i="1"/>
  <c r="J567" i="1" s="1"/>
  <c r="M567" i="1" s="1"/>
  <c r="P567" i="1" s="1"/>
  <c r="S567" i="1" s="1"/>
  <c r="V567" i="1" s="1"/>
  <c r="Y567" i="1" s="1"/>
  <c r="AB567" i="1" s="1"/>
  <c r="AE567" i="1" s="1"/>
  <c r="AH567" i="1" s="1"/>
  <c r="AK567" i="1" s="1"/>
  <c r="F652" i="1"/>
  <c r="H621" i="1"/>
  <c r="J621" i="1" s="1"/>
  <c r="M621" i="1" s="1"/>
  <c r="P621" i="1" s="1"/>
  <c r="S621" i="1" s="1"/>
  <c r="V621" i="1" s="1"/>
  <c r="Y621" i="1" s="1"/>
  <c r="AB621" i="1" s="1"/>
  <c r="AE621" i="1" s="1"/>
  <c r="AH621" i="1" s="1"/>
  <c r="AK621" i="1" s="1"/>
  <c r="F620" i="1"/>
  <c r="F619" i="1" s="1"/>
  <c r="Q543" i="1"/>
  <c r="K92" i="1"/>
  <c r="AC670" i="1"/>
  <c r="AC536" i="1"/>
  <c r="K209" i="1"/>
  <c r="M209" i="1" s="1"/>
  <c r="P209" i="1" s="1"/>
  <c r="P667" i="1" s="1"/>
  <c r="K518" i="1"/>
  <c r="AI536" i="1"/>
  <c r="AI668" i="1"/>
  <c r="L668" i="1"/>
  <c r="L536" i="1"/>
  <c r="X517" i="1"/>
  <c r="AJ408" i="1"/>
  <c r="AJ407" i="1" s="1"/>
  <c r="AJ660" i="1" s="1"/>
  <c r="AD408" i="1"/>
  <c r="AD407" i="1" s="1"/>
  <c r="AD660" i="1" s="1"/>
  <c r="AC269" i="1"/>
  <c r="AC658" i="1" s="1"/>
  <c r="U184" i="1"/>
  <c r="U183" i="1" s="1"/>
  <c r="O184" i="1"/>
  <c r="O183" i="1" s="1"/>
  <c r="W169" i="1"/>
  <c r="W657" i="1" s="1"/>
  <c r="Q169" i="1"/>
  <c r="Q657" i="1" s="1"/>
  <c r="K169" i="1"/>
  <c r="AJ664" i="1"/>
  <c r="AJ536" i="1"/>
  <c r="X668" i="1"/>
  <c r="X536" i="1"/>
  <c r="J296" i="1"/>
  <c r="M296" i="1" s="1"/>
  <c r="P296" i="1" s="1"/>
  <c r="S296" i="1" s="1"/>
  <c r="V296" i="1" s="1"/>
  <c r="Y296" i="1" s="1"/>
  <c r="AB296" i="1" s="1"/>
  <c r="AE296" i="1" s="1"/>
  <c r="AH296" i="1" s="1"/>
  <c r="AK296" i="1" s="1"/>
  <c r="AP280" i="1"/>
  <c r="AG92" i="1"/>
  <c r="M413" i="1"/>
  <c r="P413" i="1" s="1"/>
  <c r="S413" i="1" s="1"/>
  <c r="V413" i="1" s="1"/>
  <c r="Y413" i="1" s="1"/>
  <c r="AB413" i="1" s="1"/>
  <c r="AE413" i="1" s="1"/>
  <c r="AH413" i="1" s="1"/>
  <c r="AK413" i="1" s="1"/>
  <c r="AI664" i="1"/>
  <c r="Z536" i="1"/>
  <c r="H594" i="1"/>
  <c r="J594" i="1" s="1"/>
  <c r="M594" i="1" s="1"/>
  <c r="P594" i="1" s="1"/>
  <c r="S594" i="1" s="1"/>
  <c r="V594" i="1" s="1"/>
  <c r="Y594" i="1" s="1"/>
  <c r="AB594" i="1" s="1"/>
  <c r="AE594" i="1" s="1"/>
  <c r="AH594" i="1" s="1"/>
  <c r="AK594" i="1" s="1"/>
  <c r="H537" i="1"/>
  <c r="J537" i="1" s="1"/>
  <c r="J312" i="1"/>
  <c r="M312" i="1" s="1"/>
  <c r="K581" i="1"/>
  <c r="Y564" i="1"/>
  <c r="AB564" i="1" s="1"/>
  <c r="AE564" i="1" s="1"/>
  <c r="AH564" i="1" s="1"/>
  <c r="AK564" i="1" s="1"/>
  <c r="T543" i="1"/>
  <c r="R527" i="1"/>
  <c r="R526" i="1"/>
  <c r="R666" i="1" s="1"/>
  <c r="AF527" i="1"/>
  <c r="Z527" i="1"/>
  <c r="T526" i="1"/>
  <c r="T666" i="1" s="1"/>
  <c r="T527" i="1"/>
  <c r="Q471" i="1"/>
  <c r="T408" i="1"/>
  <c r="T407" i="1" s="1"/>
  <c r="T660" i="1" s="1"/>
  <c r="O408" i="1"/>
  <c r="O407" i="1" s="1"/>
  <c r="O660" i="1" s="1"/>
  <c r="N307" i="1"/>
  <c r="N306" i="1" s="1"/>
  <c r="N305" i="1" s="1"/>
  <c r="N142" i="1"/>
  <c r="AA128" i="1"/>
  <c r="AA653" i="1" s="1"/>
  <c r="U128" i="1"/>
  <c r="U653" i="1" s="1"/>
  <c r="U104" i="1"/>
  <c r="U649" i="1" s="1"/>
  <c r="Q104" i="1"/>
  <c r="Q649" i="1" s="1"/>
  <c r="AG61" i="1"/>
  <c r="AA61" i="1"/>
  <c r="AA646" i="1" s="1"/>
  <c r="O61" i="1"/>
  <c r="O646" i="1" s="1"/>
  <c r="AD36" i="1"/>
  <c r="AD31" i="1" s="1"/>
  <c r="AD642" i="1" s="1"/>
  <c r="R36" i="1"/>
  <c r="R31" i="1" s="1"/>
  <c r="R642" i="1" s="1"/>
  <c r="I19" i="1"/>
  <c r="AB429" i="1"/>
  <c r="AE429" i="1" s="1"/>
  <c r="AH429" i="1" s="1"/>
  <c r="AK429" i="1" s="1"/>
  <c r="AA203" i="1"/>
  <c r="AA202" i="1" s="1"/>
  <c r="U203" i="1"/>
  <c r="U202" i="1" s="1"/>
  <c r="U198" i="1" s="1"/>
  <c r="O203" i="1"/>
  <c r="O202" i="1" s="1"/>
  <c r="O198" i="1" s="1"/>
  <c r="I203" i="1"/>
  <c r="I202" i="1" s="1"/>
  <c r="I198" i="1" s="1"/>
  <c r="F225" i="1"/>
  <c r="H225" i="1" s="1"/>
  <c r="H226" i="1"/>
  <c r="H670" i="1" s="1"/>
  <c r="H519" i="1"/>
  <c r="J519" i="1" s="1"/>
  <c r="M519" i="1" s="1"/>
  <c r="P519" i="1" s="1"/>
  <c r="S519" i="1" s="1"/>
  <c r="F518" i="1"/>
  <c r="H518" i="1" s="1"/>
  <c r="H528" i="1"/>
  <c r="J528" i="1" s="1"/>
  <c r="M528" i="1" s="1"/>
  <c r="F527" i="1"/>
  <c r="H527" i="1" s="1"/>
  <c r="J62" i="1"/>
  <c r="M62" i="1" s="1"/>
  <c r="P62" i="1" s="1"/>
  <c r="S62" i="1" s="1"/>
  <c r="V62" i="1" s="1"/>
  <c r="Y62" i="1" s="1"/>
  <c r="AB62" i="1" s="1"/>
  <c r="AE62" i="1" s="1"/>
  <c r="AH62" i="1" s="1"/>
  <c r="AK62" i="1" s="1"/>
  <c r="AI543" i="1"/>
  <c r="H58" i="1"/>
  <c r="H645" i="1" s="1"/>
  <c r="H593" i="1"/>
  <c r="J593" i="1" s="1"/>
  <c r="M593" i="1" s="1"/>
  <c r="P593" i="1" s="1"/>
  <c r="S593" i="1" s="1"/>
  <c r="V593" i="1" s="1"/>
  <c r="Y593" i="1" s="1"/>
  <c r="AB593" i="1" s="1"/>
  <c r="AE593" i="1" s="1"/>
  <c r="AH593" i="1" s="1"/>
  <c r="AK593" i="1" s="1"/>
  <c r="N609" i="1"/>
  <c r="N608" i="1" s="1"/>
  <c r="X544" i="1"/>
  <c r="X543" i="1" s="1"/>
  <c r="L544" i="1"/>
  <c r="AI517" i="1"/>
  <c r="U492" i="1"/>
  <c r="U662" i="1" s="1"/>
  <c r="I492" i="1"/>
  <c r="I662" i="1" s="1"/>
  <c r="R457" i="1"/>
  <c r="R456" i="1" s="1"/>
  <c r="R661" i="1" s="1"/>
  <c r="L457" i="1"/>
  <c r="L456" i="1" s="1"/>
  <c r="L661" i="1" s="1"/>
  <c r="L408" i="1"/>
  <c r="L407" i="1" s="1"/>
  <c r="L660" i="1" s="1"/>
  <c r="W408" i="1"/>
  <c r="W407" i="1" s="1"/>
  <c r="W660" i="1" s="1"/>
  <c r="K388" i="1"/>
  <c r="L307" i="1"/>
  <c r="L306" i="1" s="1"/>
  <c r="L305" i="1" s="1"/>
  <c r="L659" i="1" s="1"/>
  <c r="T269" i="1"/>
  <c r="T658" i="1" s="1"/>
  <c r="I234" i="1"/>
  <c r="I233" i="1" s="1"/>
  <c r="AA169" i="1"/>
  <c r="AA657" i="1" s="1"/>
  <c r="U169" i="1"/>
  <c r="U657" i="1" s="1"/>
  <c r="I169" i="1"/>
  <c r="AD142" i="1"/>
  <c r="AD655" i="1" s="1"/>
  <c r="O104" i="1"/>
  <c r="K104" i="1"/>
  <c r="AF93" i="1"/>
  <c r="AF92" i="1" s="1"/>
  <c r="Z93" i="1"/>
  <c r="Z92" i="1" s="1"/>
  <c r="N93" i="1"/>
  <c r="N647" i="1" s="1"/>
  <c r="AI13" i="1"/>
  <c r="W13" i="1"/>
  <c r="K13" i="1"/>
  <c r="J337" i="1"/>
  <c r="M337" i="1" s="1"/>
  <c r="P337" i="1" s="1"/>
  <c r="S337" i="1" s="1"/>
  <c r="V337" i="1" s="1"/>
  <c r="Y337" i="1" s="1"/>
  <c r="AB337" i="1" s="1"/>
  <c r="AE337" i="1" s="1"/>
  <c r="AH337" i="1" s="1"/>
  <c r="AK337" i="1" s="1"/>
  <c r="H59" i="1"/>
  <c r="J59" i="1" s="1"/>
  <c r="M59" i="1" s="1"/>
  <c r="P59" i="1" s="1"/>
  <c r="S59" i="1" s="1"/>
  <c r="V59" i="1" s="1"/>
  <c r="Y59" i="1" s="1"/>
  <c r="AB59" i="1" s="1"/>
  <c r="AE59" i="1" s="1"/>
  <c r="AH59" i="1" s="1"/>
  <c r="AK59" i="1" s="1"/>
  <c r="H422" i="1"/>
  <c r="J422" i="1" s="1"/>
  <c r="M422" i="1" s="1"/>
  <c r="P422" i="1" s="1"/>
  <c r="S422" i="1" s="1"/>
  <c r="V422" i="1" s="1"/>
  <c r="Y422" i="1" s="1"/>
  <c r="AB422" i="1" s="1"/>
  <c r="H635" i="1"/>
  <c r="J635" i="1" s="1"/>
  <c r="M635" i="1" s="1"/>
  <c r="P635" i="1" s="1"/>
  <c r="S635" i="1" s="1"/>
  <c r="V635" i="1" s="1"/>
  <c r="Y635" i="1" s="1"/>
  <c r="AB635" i="1" s="1"/>
  <c r="AE635" i="1" s="1"/>
  <c r="AH635" i="1" s="1"/>
  <c r="AK635" i="1" s="1"/>
  <c r="AG492" i="1"/>
  <c r="AG662" i="1" s="1"/>
  <c r="AI544" i="1"/>
  <c r="AI644" i="1" s="1"/>
  <c r="W544" i="1"/>
  <c r="W644" i="1" s="1"/>
  <c r="AF492" i="1"/>
  <c r="AF662" i="1" s="1"/>
  <c r="Z492" i="1"/>
  <c r="Z662" i="1" s="1"/>
  <c r="T492" i="1"/>
  <c r="T662" i="1" s="1"/>
  <c r="N492" i="1"/>
  <c r="N662" i="1" s="1"/>
  <c r="AM498" i="1"/>
  <c r="W457" i="1"/>
  <c r="W456" i="1" s="1"/>
  <c r="W661" i="1" s="1"/>
  <c r="K457" i="1"/>
  <c r="K456" i="1" s="1"/>
  <c r="K661" i="1" s="1"/>
  <c r="O457" i="1"/>
  <c r="O456" i="1" s="1"/>
  <c r="O661" i="1" s="1"/>
  <c r="Q408" i="1"/>
  <c r="Q407" i="1" s="1"/>
  <c r="Q660" i="1" s="1"/>
  <c r="AJ307" i="1"/>
  <c r="AJ306" i="1" s="1"/>
  <c r="AJ305" i="1" s="1"/>
  <c r="AJ659" i="1" s="1"/>
  <c r="AC215" i="1"/>
  <c r="AC669" i="1" s="1"/>
  <c r="AI203" i="1"/>
  <c r="AI202" i="1" s="1"/>
  <c r="AI198" i="1" s="1"/>
  <c r="AC203" i="1"/>
  <c r="AC202" i="1" s="1"/>
  <c r="W203" i="1"/>
  <c r="W202" i="1" s="1"/>
  <c r="W198" i="1" s="1"/>
  <c r="K203" i="1"/>
  <c r="K202" i="1" s="1"/>
  <c r="AJ169" i="1"/>
  <c r="AJ657" i="1" s="1"/>
  <c r="X169" i="1"/>
  <c r="X657" i="1" s="1"/>
  <c r="AL169" i="1"/>
  <c r="AL657" i="1" s="1"/>
  <c r="T169" i="1"/>
  <c r="T657" i="1" s="1"/>
  <c r="N169" i="1"/>
  <c r="N657" i="1" s="1"/>
  <c r="I128" i="1"/>
  <c r="I653" i="1" s="1"/>
  <c r="K128" i="1"/>
  <c r="K653" i="1" s="1"/>
  <c r="L104" i="1"/>
  <c r="L649" i="1" s="1"/>
  <c r="T104" i="1"/>
  <c r="AJ93" i="1"/>
  <c r="AJ647" i="1" s="1"/>
  <c r="R93" i="1"/>
  <c r="R92" i="1" s="1"/>
  <c r="H32" i="1"/>
  <c r="J32" i="1" s="1"/>
  <c r="H185" i="1"/>
  <c r="J185" i="1" s="1"/>
  <c r="F526" i="1"/>
  <c r="U543" i="1"/>
  <c r="T544" i="1"/>
  <c r="T644" i="1" s="1"/>
  <c r="J256" i="1"/>
  <c r="M256" i="1" s="1"/>
  <c r="P256" i="1" s="1"/>
  <c r="S256" i="1" s="1"/>
  <c r="V256" i="1" s="1"/>
  <c r="Y256" i="1" s="1"/>
  <c r="AB256" i="1" s="1"/>
  <c r="AE256" i="1" s="1"/>
  <c r="AH256" i="1" s="1"/>
  <c r="AK256" i="1" s="1"/>
  <c r="Z142" i="1"/>
  <c r="Z655" i="1" s="1"/>
  <c r="AI142" i="1"/>
  <c r="AI655" i="1" s="1"/>
  <c r="T648" i="1"/>
  <c r="AF13" i="1"/>
  <c r="Z13" i="1"/>
  <c r="Z12" i="1" s="1"/>
  <c r="Z11" i="1" s="1"/>
  <c r="N13" i="1"/>
  <c r="N12" i="1" s="1"/>
  <c r="N11" i="1" s="1"/>
  <c r="AB583" i="1"/>
  <c r="AE583" i="1" s="1"/>
  <c r="AH583" i="1" s="1"/>
  <c r="AK583" i="1" s="1"/>
  <c r="J610" i="1"/>
  <c r="M610" i="1" s="1"/>
  <c r="P610" i="1" s="1"/>
  <c r="S610" i="1" s="1"/>
  <c r="V610" i="1" s="1"/>
  <c r="Y610" i="1" s="1"/>
  <c r="AB610" i="1" s="1"/>
  <c r="AE610" i="1" s="1"/>
  <c r="AH610" i="1" s="1"/>
  <c r="AK610" i="1" s="1"/>
  <c r="I609" i="1"/>
  <c r="N36" i="1"/>
  <c r="N31" i="1" s="1"/>
  <c r="N642" i="1" s="1"/>
  <c r="AL536" i="1"/>
  <c r="W61" i="1"/>
  <c r="AE395" i="1"/>
  <c r="AH395" i="1" s="1"/>
  <c r="AK395" i="1" s="1"/>
  <c r="H129" i="1"/>
  <c r="J129" i="1" s="1"/>
  <c r="M129" i="1" s="1"/>
  <c r="J243" i="1"/>
  <c r="M243" i="1" s="1"/>
  <c r="P243" i="1" s="1"/>
  <c r="S243" i="1" s="1"/>
  <c r="V243" i="1" s="1"/>
  <c r="Y243" i="1" s="1"/>
  <c r="AB243" i="1" s="1"/>
  <c r="AE243" i="1" s="1"/>
  <c r="AH243" i="1" s="1"/>
  <c r="AK243" i="1" s="1"/>
  <c r="F28" i="1"/>
  <c r="F27" i="1" s="1"/>
  <c r="F640" i="1" s="1"/>
  <c r="H29" i="1"/>
  <c r="AG543" i="1"/>
  <c r="AF649" i="1"/>
  <c r="AJ608" i="1"/>
  <c r="H239" i="1"/>
  <c r="J239" i="1" s="1"/>
  <c r="M239" i="1" s="1"/>
  <c r="P239" i="1" s="1"/>
  <c r="S239" i="1" s="1"/>
  <c r="V239" i="1" s="1"/>
  <c r="Y239" i="1" s="1"/>
  <c r="AB239" i="1" s="1"/>
  <c r="AE239" i="1" s="1"/>
  <c r="AH239" i="1" s="1"/>
  <c r="AK239" i="1" s="1"/>
  <c r="H240" i="1"/>
  <c r="J240" i="1" s="1"/>
  <c r="M240" i="1" s="1"/>
  <c r="P240" i="1" s="1"/>
  <c r="S240" i="1" s="1"/>
  <c r="V240" i="1" s="1"/>
  <c r="Y240" i="1" s="1"/>
  <c r="AB240" i="1" s="1"/>
  <c r="AE240" i="1" s="1"/>
  <c r="AH240" i="1" s="1"/>
  <c r="AK240" i="1" s="1"/>
  <c r="H522" i="1"/>
  <c r="J522" i="1" s="1"/>
  <c r="M522" i="1" s="1"/>
  <c r="P522" i="1" s="1"/>
  <c r="S522" i="1" s="1"/>
  <c r="V522" i="1" s="1"/>
  <c r="Y522" i="1" s="1"/>
  <c r="AB522" i="1" s="1"/>
  <c r="AE522" i="1" s="1"/>
  <c r="AH522" i="1" s="1"/>
  <c r="AK522" i="1" s="1"/>
  <c r="H152" i="1"/>
  <c r="J152" i="1" s="1"/>
  <c r="M152" i="1" s="1"/>
  <c r="P152" i="1" s="1"/>
  <c r="S152" i="1" s="1"/>
  <c r="V152" i="1" s="1"/>
  <c r="Y152" i="1" s="1"/>
  <c r="AB152" i="1" s="1"/>
  <c r="AE152" i="1" s="1"/>
  <c r="J572" i="1"/>
  <c r="M572" i="1" s="1"/>
  <c r="P572" i="1" s="1"/>
  <c r="S572" i="1" s="1"/>
  <c r="V572" i="1" s="1"/>
  <c r="Y572" i="1" s="1"/>
  <c r="AB572" i="1" s="1"/>
  <c r="AE572" i="1" s="1"/>
  <c r="AH572" i="1" s="1"/>
  <c r="AK572" i="1" s="1"/>
  <c r="AI581" i="1"/>
  <c r="I216" i="1"/>
  <c r="J216" i="1" s="1"/>
  <c r="M216" i="1" s="1"/>
  <c r="P216" i="1" s="1"/>
  <c r="S216" i="1" s="1"/>
  <c r="V216" i="1" s="1"/>
  <c r="Y216" i="1" s="1"/>
  <c r="AB216" i="1" s="1"/>
  <c r="AE216" i="1" s="1"/>
  <c r="AH216" i="1" s="1"/>
  <c r="AK216" i="1" s="1"/>
  <c r="J218" i="1"/>
  <c r="M218" i="1" s="1"/>
  <c r="P218" i="1" s="1"/>
  <c r="S218" i="1" s="1"/>
  <c r="V218" i="1" s="1"/>
  <c r="Y218" i="1" s="1"/>
  <c r="AB218" i="1" s="1"/>
  <c r="AE218" i="1" s="1"/>
  <c r="AH218" i="1" s="1"/>
  <c r="AK218" i="1" s="1"/>
  <c r="P191" i="1"/>
  <c r="S191" i="1" s="1"/>
  <c r="V191" i="1" s="1"/>
  <c r="Y191" i="1" s="1"/>
  <c r="AB191" i="1" s="1"/>
  <c r="AE191" i="1" s="1"/>
  <c r="AH191" i="1" s="1"/>
  <c r="AK191" i="1" s="1"/>
  <c r="AD104" i="1"/>
  <c r="I61" i="1"/>
  <c r="J64" i="1"/>
  <c r="M64" i="1" s="1"/>
  <c r="P64" i="1" s="1"/>
  <c r="S64" i="1" s="1"/>
  <c r="V64" i="1" s="1"/>
  <c r="Y64" i="1" s="1"/>
  <c r="AB64" i="1" s="1"/>
  <c r="AE64" i="1" s="1"/>
  <c r="AH64" i="1" s="1"/>
  <c r="AK64" i="1" s="1"/>
  <c r="X36" i="1"/>
  <c r="X31" i="1" s="1"/>
  <c r="L36" i="1"/>
  <c r="L31" i="1" s="1"/>
  <c r="AF36" i="1"/>
  <c r="AF31" i="1" s="1"/>
  <c r="AF26" i="1" s="1"/>
  <c r="T36" i="1"/>
  <c r="T31" i="1" s="1"/>
  <c r="T642" i="1" s="1"/>
  <c r="H122" i="1"/>
  <c r="J122" i="1" s="1"/>
  <c r="M122" i="1" s="1"/>
  <c r="P122" i="1" s="1"/>
  <c r="S122" i="1" s="1"/>
  <c r="V122" i="1" s="1"/>
  <c r="Y122" i="1" s="1"/>
  <c r="AB122" i="1" s="1"/>
  <c r="AE122" i="1" s="1"/>
  <c r="AH122" i="1" s="1"/>
  <c r="AK122" i="1" s="1"/>
  <c r="Q581" i="1"/>
  <c r="U544" i="1"/>
  <c r="U644" i="1" s="1"/>
  <c r="AF668" i="1"/>
  <c r="AF536" i="1"/>
  <c r="AI61" i="1"/>
  <c r="AI646" i="1" s="1"/>
  <c r="H88" i="1"/>
  <c r="J88" i="1" s="1"/>
  <c r="M88" i="1" s="1"/>
  <c r="P88" i="1" s="1"/>
  <c r="S88" i="1" s="1"/>
  <c r="V88" i="1" s="1"/>
  <c r="Y88" i="1" s="1"/>
  <c r="AB88" i="1" s="1"/>
  <c r="AE88" i="1" s="1"/>
  <c r="AH88" i="1" s="1"/>
  <c r="AK88" i="1" s="1"/>
  <c r="H200" i="1"/>
  <c r="J200" i="1" s="1"/>
  <c r="M200" i="1" s="1"/>
  <c r="P200" i="1" s="1"/>
  <c r="S200" i="1" s="1"/>
  <c r="V200" i="1" s="1"/>
  <c r="Y200" i="1" s="1"/>
  <c r="AB200" i="1" s="1"/>
  <c r="AE200" i="1" s="1"/>
  <c r="AH200" i="1" s="1"/>
  <c r="AK200" i="1" s="1"/>
  <c r="F199" i="1"/>
  <c r="H499" i="1"/>
  <c r="J499" i="1" s="1"/>
  <c r="M499" i="1" s="1"/>
  <c r="I566" i="1"/>
  <c r="I562" i="1" s="1"/>
  <c r="I652" i="1" s="1"/>
  <c r="O544" i="1"/>
  <c r="O644" i="1" s="1"/>
  <c r="AI128" i="1"/>
  <c r="AI653" i="1" s="1"/>
  <c r="AC128" i="1"/>
  <c r="Q128" i="1"/>
  <c r="Q653" i="1" s="1"/>
  <c r="AA648" i="1"/>
  <c r="H115" i="1"/>
  <c r="J115" i="1" s="1"/>
  <c r="M115" i="1" s="1"/>
  <c r="P115" i="1" s="1"/>
  <c r="S115" i="1" s="1"/>
  <c r="V115" i="1" s="1"/>
  <c r="Y115" i="1" s="1"/>
  <c r="AB115" i="1" s="1"/>
  <c r="AE115" i="1" s="1"/>
  <c r="AH115" i="1" s="1"/>
  <c r="AK115" i="1" s="1"/>
  <c r="AG536" i="1"/>
  <c r="AG668" i="1"/>
  <c r="Z526" i="1"/>
  <c r="Z666" i="1" s="1"/>
  <c r="N526" i="1"/>
  <c r="N666" i="1" s="1"/>
  <c r="N527" i="1"/>
  <c r="AJ517" i="1"/>
  <c r="X518" i="1"/>
  <c r="L517" i="1"/>
  <c r="T61" i="1"/>
  <c r="T646" i="1" s="1"/>
  <c r="H545" i="1"/>
  <c r="J545" i="1" s="1"/>
  <c r="M545" i="1" s="1"/>
  <c r="P545" i="1" s="1"/>
  <c r="S545" i="1" s="1"/>
  <c r="V545" i="1" s="1"/>
  <c r="Y545" i="1" s="1"/>
  <c r="AB545" i="1" s="1"/>
  <c r="AE545" i="1" s="1"/>
  <c r="AH545" i="1" s="1"/>
  <c r="AK545" i="1" s="1"/>
  <c r="T562" i="1"/>
  <c r="T652" i="1" s="1"/>
  <c r="AA527" i="1"/>
  <c r="AA526" i="1"/>
  <c r="AA666" i="1" s="1"/>
  <c r="U527" i="1"/>
  <c r="O527" i="1"/>
  <c r="Z518" i="1"/>
  <c r="N518" i="1"/>
  <c r="M415" i="1"/>
  <c r="P415" i="1" s="1"/>
  <c r="S415" i="1" s="1"/>
  <c r="V415" i="1" s="1"/>
  <c r="Y415" i="1" s="1"/>
  <c r="AB415" i="1" s="1"/>
  <c r="AE415" i="1" s="1"/>
  <c r="AO410" i="1"/>
  <c r="R307" i="1"/>
  <c r="R306" i="1" s="1"/>
  <c r="R305" i="1" s="1"/>
  <c r="R659" i="1" s="1"/>
  <c r="AI670" i="1"/>
  <c r="AI225" i="1"/>
  <c r="AI492" i="1"/>
  <c r="AI662" i="1" s="1"/>
  <c r="U536" i="1"/>
  <c r="P615" i="1"/>
  <c r="S615" i="1" s="1"/>
  <c r="V615" i="1" s="1"/>
  <c r="Y615" i="1" s="1"/>
  <c r="AB615" i="1" s="1"/>
  <c r="AE615" i="1" s="1"/>
  <c r="AH615" i="1" s="1"/>
  <c r="AK615" i="1" s="1"/>
  <c r="W562" i="1"/>
  <c r="Q562" i="1"/>
  <c r="O543" i="1"/>
  <c r="N543" i="1"/>
  <c r="AC492" i="1"/>
  <c r="AC662" i="1" s="1"/>
  <c r="W492" i="1"/>
  <c r="W662" i="1" s="1"/>
  <c r="Q492" i="1"/>
  <c r="Q662" i="1" s="1"/>
  <c r="S322" i="1"/>
  <c r="V322" i="1" s="1"/>
  <c r="Y322" i="1" s="1"/>
  <c r="AB322" i="1" s="1"/>
  <c r="AE322" i="1" s="1"/>
  <c r="AH322" i="1" s="1"/>
  <c r="AK322" i="1" s="1"/>
  <c r="Q184" i="1"/>
  <c r="AL93" i="1"/>
  <c r="N61" i="1"/>
  <c r="N646" i="1" s="1"/>
  <c r="H235" i="1"/>
  <c r="J235" i="1" s="1"/>
  <c r="M235" i="1" s="1"/>
  <c r="P235" i="1" s="1"/>
  <c r="S235" i="1" s="1"/>
  <c r="I307" i="1"/>
  <c r="I306" i="1" s="1"/>
  <c r="I305" i="1" s="1"/>
  <c r="I659" i="1" s="1"/>
  <c r="AQ282" i="1"/>
  <c r="R581" i="1"/>
  <c r="AC562" i="1"/>
  <c r="R562" i="1"/>
  <c r="R652" i="1" s="1"/>
  <c r="Z234" i="1"/>
  <c r="Z233" i="1" s="1"/>
  <c r="R104" i="1"/>
  <c r="H549" i="1"/>
  <c r="J549" i="1" s="1"/>
  <c r="M549" i="1" s="1"/>
  <c r="P549" i="1" s="1"/>
  <c r="S549" i="1" s="1"/>
  <c r="V549" i="1" s="1"/>
  <c r="Y549" i="1" s="1"/>
  <c r="AB549" i="1" s="1"/>
  <c r="AE549" i="1" s="1"/>
  <c r="AH549" i="1" s="1"/>
  <c r="AK549" i="1" s="1"/>
  <c r="I526" i="1"/>
  <c r="I666" i="1" s="1"/>
  <c r="AA517" i="1"/>
  <c r="AF408" i="1"/>
  <c r="AF407" i="1" s="1"/>
  <c r="AF660" i="1" s="1"/>
  <c r="R388" i="1"/>
  <c r="I269" i="1"/>
  <c r="AM234" i="1"/>
  <c r="AM233" i="1" s="1"/>
  <c r="AD184" i="1"/>
  <c r="AD663" i="1" s="1"/>
  <c r="R184" i="1"/>
  <c r="L128" i="1"/>
  <c r="X104" i="1"/>
  <c r="I93" i="1"/>
  <c r="Z36" i="1"/>
  <c r="Z31" i="1" s="1"/>
  <c r="H37" i="1"/>
  <c r="J37" i="1" s="1"/>
  <c r="M37" i="1" s="1"/>
  <c r="P37" i="1" s="1"/>
  <c r="H503" i="1"/>
  <c r="F544" i="1"/>
  <c r="J480" i="1"/>
  <c r="M480" i="1" s="1"/>
  <c r="P480" i="1" s="1"/>
  <c r="S480" i="1" s="1"/>
  <c r="V480" i="1" s="1"/>
  <c r="Y480" i="1" s="1"/>
  <c r="AB480" i="1" s="1"/>
  <c r="AE480" i="1" s="1"/>
  <c r="AH480" i="1" s="1"/>
  <c r="AK480" i="1" s="1"/>
  <c r="Z457" i="1"/>
  <c r="Z456" i="1" s="1"/>
  <c r="Z661" i="1" s="1"/>
  <c r="Z388" i="1"/>
  <c r="J392" i="1"/>
  <c r="M392" i="1" s="1"/>
  <c r="P392" i="1" s="1"/>
  <c r="S392" i="1" s="1"/>
  <c r="V392" i="1" s="1"/>
  <c r="Y392" i="1" s="1"/>
  <c r="AB392" i="1" s="1"/>
  <c r="AE392" i="1" s="1"/>
  <c r="AH392" i="1" s="1"/>
  <c r="AK392" i="1" s="1"/>
  <c r="AC388" i="1"/>
  <c r="AI269" i="1"/>
  <c r="AI658" i="1" s="1"/>
  <c r="AA277" i="1"/>
  <c r="AA269" i="1" s="1"/>
  <c r="O269" i="1"/>
  <c r="K269" i="1"/>
  <c r="K658" i="1" s="1"/>
  <c r="X254" i="1"/>
  <c r="J250" i="1"/>
  <c r="M250" i="1" s="1"/>
  <c r="P250" i="1" s="1"/>
  <c r="S250" i="1" s="1"/>
  <c r="V250" i="1" s="1"/>
  <c r="Y250" i="1" s="1"/>
  <c r="AB250" i="1" s="1"/>
  <c r="AE250" i="1" s="1"/>
  <c r="AH250" i="1" s="1"/>
  <c r="AK250" i="1" s="1"/>
  <c r="Z203" i="1"/>
  <c r="Z202" i="1" s="1"/>
  <c r="AI184" i="1"/>
  <c r="Z184" i="1"/>
  <c r="Z183" i="1" s="1"/>
  <c r="AJ142" i="1"/>
  <c r="J111" i="1"/>
  <c r="M111" i="1" s="1"/>
  <c r="P111" i="1" s="1"/>
  <c r="S111" i="1" s="1"/>
  <c r="V111" i="1" s="1"/>
  <c r="Y111" i="1" s="1"/>
  <c r="AB111" i="1" s="1"/>
  <c r="AE111" i="1" s="1"/>
  <c r="AH111" i="1" s="1"/>
  <c r="AK111" i="1" s="1"/>
  <c r="Q61" i="1"/>
  <c r="Q646" i="1" s="1"/>
  <c r="I13" i="1"/>
  <c r="I641" i="1" s="1"/>
  <c r="Z61" i="1"/>
  <c r="Z646" i="1" s="1"/>
  <c r="H204" i="1"/>
  <c r="F93" i="1"/>
  <c r="U652" i="1"/>
  <c r="U562" i="1"/>
  <c r="O652" i="1"/>
  <c r="O562" i="1"/>
  <c r="AJ544" i="1"/>
  <c r="AJ644" i="1" s="1"/>
  <c r="AJ543" i="1"/>
  <c r="Z254" i="1"/>
  <c r="W254" i="1"/>
  <c r="N670" i="1"/>
  <c r="N225" i="1"/>
  <c r="K225" i="1"/>
  <c r="K670" i="1"/>
  <c r="K214" i="1"/>
  <c r="K669" i="1"/>
  <c r="AA664" i="1"/>
  <c r="AA198" i="1"/>
  <c r="P145" i="1"/>
  <c r="S146" i="1"/>
  <c r="U651" i="1"/>
  <c r="O645" i="1"/>
  <c r="P56" i="1"/>
  <c r="P55" i="1" s="1"/>
  <c r="P54" i="1" s="1"/>
  <c r="S57" i="1"/>
  <c r="Z643" i="1"/>
  <c r="O628" i="1"/>
  <c r="O627" i="1" s="1"/>
  <c r="AC581" i="1"/>
  <c r="AM254" i="1"/>
  <c r="AA254" i="1"/>
  <c r="O670" i="1"/>
  <c r="O225" i="1"/>
  <c r="L670" i="1"/>
  <c r="L225" i="1"/>
  <c r="S131" i="1"/>
  <c r="V131" i="1" s="1"/>
  <c r="Y131" i="1" s="1"/>
  <c r="AB131" i="1" s="1"/>
  <c r="AE131" i="1" s="1"/>
  <c r="AE129" i="1" s="1"/>
  <c r="AH129" i="1" s="1"/>
  <c r="AK129" i="1" s="1"/>
  <c r="P129" i="1"/>
  <c r="S129" i="1" s="1"/>
  <c r="V129" i="1" s="1"/>
  <c r="Y129" i="1" s="1"/>
  <c r="AB129" i="1" s="1"/>
  <c r="AI651" i="1"/>
  <c r="AC648" i="1"/>
  <c r="N648" i="1"/>
  <c r="AA643" i="1"/>
  <c r="P614" i="1"/>
  <c r="S614" i="1" s="1"/>
  <c r="V614" i="1" s="1"/>
  <c r="Y614" i="1" s="1"/>
  <c r="AB614" i="1" s="1"/>
  <c r="AE614" i="1" s="1"/>
  <c r="AH614" i="1" s="1"/>
  <c r="AK614" i="1" s="1"/>
  <c r="N581" i="1"/>
  <c r="I581" i="1"/>
  <c r="AJ562" i="1"/>
  <c r="AG562" i="1"/>
  <c r="AG652" i="1" s="1"/>
  <c r="Z562" i="1"/>
  <c r="X562" i="1"/>
  <c r="L562" i="1"/>
  <c r="L652" i="1" s="1"/>
  <c r="AF543" i="1"/>
  <c r="Z543" i="1"/>
  <c r="AF544" i="1"/>
  <c r="AF644" i="1" s="1"/>
  <c r="W517" i="1"/>
  <c r="Q517" i="1"/>
  <c r="AC408" i="1"/>
  <c r="AC407" i="1" s="1"/>
  <c r="AC660" i="1" s="1"/>
  <c r="M389" i="1"/>
  <c r="P389" i="1" s="1"/>
  <c r="S389" i="1" s="1"/>
  <c r="V389" i="1" s="1"/>
  <c r="Y389" i="1" s="1"/>
  <c r="AB389" i="1" s="1"/>
  <c r="AE389" i="1" s="1"/>
  <c r="AH389" i="1" s="1"/>
  <c r="AK389" i="1" s="1"/>
  <c r="AJ269" i="1"/>
  <c r="AJ658" i="1" s="1"/>
  <c r="AG269" i="1"/>
  <c r="AG658" i="1" s="1"/>
  <c r="AD269" i="1"/>
  <c r="AD658" i="1" s="1"/>
  <c r="Q269" i="1"/>
  <c r="P190" i="1"/>
  <c r="S190" i="1" s="1"/>
  <c r="V190" i="1" s="1"/>
  <c r="Y190" i="1" s="1"/>
  <c r="AB190" i="1" s="1"/>
  <c r="AE190" i="1" s="1"/>
  <c r="AH190" i="1" s="1"/>
  <c r="AK190" i="1" s="1"/>
  <c r="R142" i="1"/>
  <c r="O142" i="1"/>
  <c r="AJ128" i="1"/>
  <c r="AG128" i="1"/>
  <c r="AG653" i="1" s="1"/>
  <c r="AG104" i="1"/>
  <c r="AC104" i="1"/>
  <c r="AA104" i="1"/>
  <c r="AJ36" i="1"/>
  <c r="AJ31" i="1" s="1"/>
  <c r="AA13" i="1"/>
  <c r="J56" i="1"/>
  <c r="M56" i="1" s="1"/>
  <c r="H582" i="1"/>
  <c r="J582" i="1" s="1"/>
  <c r="M582" i="1" s="1"/>
  <c r="P582" i="1" s="1"/>
  <c r="S582" i="1" s="1"/>
  <c r="V582" i="1" s="1"/>
  <c r="Y582" i="1" s="1"/>
  <c r="AB582" i="1" s="1"/>
  <c r="AE582" i="1" s="1"/>
  <c r="AH582" i="1" s="1"/>
  <c r="AK582" i="1" s="1"/>
  <c r="AL629" i="1"/>
  <c r="AM629" i="1"/>
  <c r="AI562" i="1"/>
  <c r="AA562" i="1"/>
  <c r="N562" i="1"/>
  <c r="K562" i="1"/>
  <c r="K652" i="1" s="1"/>
  <c r="AA543" i="1"/>
  <c r="W543" i="1"/>
  <c r="L543" i="1"/>
  <c r="W527" i="1"/>
  <c r="AF517" i="1"/>
  <c r="L498" i="1"/>
  <c r="L492" i="1" s="1"/>
  <c r="L662" i="1" s="1"/>
  <c r="N457" i="1"/>
  <c r="N456" i="1" s="1"/>
  <c r="N661" i="1" s="1"/>
  <c r="AI408" i="1"/>
  <c r="AI407" i="1" s="1"/>
  <c r="AI660" i="1" s="1"/>
  <c r="K408" i="1"/>
  <c r="K407" i="1" s="1"/>
  <c r="K660" i="1" s="1"/>
  <c r="W388" i="1"/>
  <c r="AJ388" i="1"/>
  <c r="X307" i="1"/>
  <c r="X306" i="1" s="1"/>
  <c r="X305" i="1" s="1"/>
  <c r="X659" i="1" s="1"/>
  <c r="AI307" i="1"/>
  <c r="AI306" i="1" s="1"/>
  <c r="AI305" i="1" s="1"/>
  <c r="W307" i="1"/>
  <c r="W306" i="1" s="1"/>
  <c r="W305" i="1" s="1"/>
  <c r="W659" i="1" s="1"/>
  <c r="AG307" i="1"/>
  <c r="AG306" i="1" s="1"/>
  <c r="AG305" i="1" s="1"/>
  <c r="AG659" i="1" s="1"/>
  <c r="AD307" i="1"/>
  <c r="AD306" i="1" s="1"/>
  <c r="AD305" i="1" s="1"/>
  <c r="AD659" i="1" s="1"/>
  <c r="U307" i="1"/>
  <c r="U306" i="1" s="1"/>
  <c r="U305" i="1" s="1"/>
  <c r="AC307" i="1"/>
  <c r="AC306" i="1" s="1"/>
  <c r="AC305" i="1" s="1"/>
  <c r="AC659" i="1" s="1"/>
  <c r="N269" i="1"/>
  <c r="N658" i="1" s="1"/>
  <c r="AL234" i="1"/>
  <c r="AL233" i="1" s="1"/>
  <c r="AG215" i="1"/>
  <c r="AI169" i="1"/>
  <c r="AI657" i="1" s="1"/>
  <c r="U142" i="1"/>
  <c r="T142" i="1"/>
  <c r="AM93" i="1"/>
  <c r="AD93" i="1"/>
  <c r="U93" i="1"/>
  <c r="O93" i="1"/>
  <c r="AI36" i="1"/>
  <c r="AI31" i="1" s="1"/>
  <c r="AC36" i="1"/>
  <c r="AC31" i="1" s="1"/>
  <c r="H114" i="1"/>
  <c r="J114" i="1" s="1"/>
  <c r="H133" i="1"/>
  <c r="J133" i="1" s="1"/>
  <c r="M133" i="1" s="1"/>
  <c r="P133" i="1" s="1"/>
  <c r="S133" i="1" s="1"/>
  <c r="V133" i="1" s="1"/>
  <c r="Y133" i="1" s="1"/>
  <c r="AB133" i="1" s="1"/>
  <c r="H170" i="1"/>
  <c r="J170" i="1" s="1"/>
  <c r="M170" i="1" s="1"/>
  <c r="P170" i="1" s="1"/>
  <c r="S170" i="1" s="1"/>
  <c r="V170" i="1" s="1"/>
  <c r="Y170" i="1" s="1"/>
  <c r="AB170" i="1" s="1"/>
  <c r="AE170" i="1" s="1"/>
  <c r="AH170" i="1" s="1"/>
  <c r="AK170" i="1" s="1"/>
  <c r="H172" i="1"/>
  <c r="J172" i="1" s="1"/>
  <c r="M172" i="1" s="1"/>
  <c r="P172" i="1" s="1"/>
  <c r="S172" i="1" s="1"/>
  <c r="V172" i="1" s="1"/>
  <c r="Y172" i="1" s="1"/>
  <c r="AB172" i="1" s="1"/>
  <c r="AE172" i="1" s="1"/>
  <c r="AH172" i="1" s="1"/>
  <c r="AK172" i="1" s="1"/>
  <c r="F663" i="1"/>
  <c r="F203" i="1"/>
  <c r="H475" i="1"/>
  <c r="J475" i="1" s="1"/>
  <c r="M475" i="1" s="1"/>
  <c r="P475" i="1" s="1"/>
  <c r="S475" i="1" s="1"/>
  <c r="V475" i="1" s="1"/>
  <c r="Y475" i="1" s="1"/>
  <c r="AB475" i="1" s="1"/>
  <c r="AE475" i="1" s="1"/>
  <c r="AH475" i="1" s="1"/>
  <c r="AK475" i="1" s="1"/>
  <c r="H495" i="1"/>
  <c r="J495" i="1" s="1"/>
  <c r="M495" i="1" s="1"/>
  <c r="P495" i="1" s="1"/>
  <c r="S495" i="1" s="1"/>
  <c r="V495" i="1" s="1"/>
  <c r="Y495" i="1" s="1"/>
  <c r="AB495" i="1" s="1"/>
  <c r="H533" i="1"/>
  <c r="J533" i="1" s="1"/>
  <c r="M533" i="1" s="1"/>
  <c r="P533" i="1" s="1"/>
  <c r="S533" i="1" s="1"/>
  <c r="V533" i="1" s="1"/>
  <c r="Y533" i="1" s="1"/>
  <c r="AB533" i="1" s="1"/>
  <c r="AE533" i="1" s="1"/>
  <c r="AH533" i="1" s="1"/>
  <c r="AK533" i="1" s="1"/>
  <c r="M135" i="1"/>
  <c r="P135" i="1" s="1"/>
  <c r="S135" i="1" s="1"/>
  <c r="V135" i="1" s="1"/>
  <c r="Y135" i="1" s="1"/>
  <c r="AB135" i="1" s="1"/>
  <c r="AE135" i="1" s="1"/>
  <c r="AH135" i="1" s="1"/>
  <c r="AK135" i="1" s="1"/>
  <c r="P229" i="1"/>
  <c r="S229" i="1" s="1"/>
  <c r="V229" i="1" s="1"/>
  <c r="Y229" i="1" s="1"/>
  <c r="AB229" i="1" s="1"/>
  <c r="AE229" i="1" s="1"/>
  <c r="AH229" i="1" s="1"/>
  <c r="AK229" i="1" s="1"/>
  <c r="AM527" i="1"/>
  <c r="AJ628" i="1"/>
  <c r="AJ627" i="1" s="1"/>
  <c r="L608" i="1"/>
  <c r="Z581" i="1"/>
  <c r="AD544" i="1"/>
  <c r="AD644" i="1" s="1"/>
  <c r="AD543" i="1"/>
  <c r="AF658" i="1"/>
  <c r="Z658" i="1"/>
  <c r="AF254" i="1"/>
  <c r="N254" i="1"/>
  <c r="K233" i="1"/>
  <c r="AF225" i="1"/>
  <c r="AF670" i="1"/>
  <c r="Z225" i="1"/>
  <c r="Z670" i="1"/>
  <c r="W225" i="1"/>
  <c r="W670" i="1"/>
  <c r="L648" i="1"/>
  <c r="AO311" i="1"/>
  <c r="M330" i="1"/>
  <c r="P330" i="1" s="1"/>
  <c r="S330" i="1" s="1"/>
  <c r="V330" i="1" s="1"/>
  <c r="Y330" i="1" s="1"/>
  <c r="AB330" i="1" s="1"/>
  <c r="AE330" i="1" s="1"/>
  <c r="AH330" i="1" s="1"/>
  <c r="AK330" i="1" s="1"/>
  <c r="M293" i="1"/>
  <c r="P293" i="1" s="1"/>
  <c r="S293" i="1" s="1"/>
  <c r="V293" i="1" s="1"/>
  <c r="Y293" i="1" s="1"/>
  <c r="AB293" i="1" s="1"/>
  <c r="AE293" i="1" s="1"/>
  <c r="AH293" i="1" s="1"/>
  <c r="AK293" i="1" s="1"/>
  <c r="AO281" i="1"/>
  <c r="AJ581" i="1"/>
  <c r="AF581" i="1"/>
  <c r="AD581" i="1"/>
  <c r="X581" i="1"/>
  <c r="T581" i="1"/>
  <c r="AF562" i="1"/>
  <c r="AF652" i="1" s="1"/>
  <c r="V382" i="1"/>
  <c r="Y382" i="1" s="1"/>
  <c r="AB382" i="1" s="1"/>
  <c r="AE382" i="1" s="1"/>
  <c r="AH382" i="1" s="1"/>
  <c r="AK382" i="1" s="1"/>
  <c r="AJ652" i="1"/>
  <c r="N652" i="1"/>
  <c r="AG628" i="1"/>
  <c r="AG627" i="1" s="1"/>
  <c r="Z628" i="1"/>
  <c r="Z627" i="1" s="1"/>
  <c r="AG581" i="1"/>
  <c r="L581" i="1"/>
  <c r="AC544" i="1"/>
  <c r="AC644" i="1" s="1"/>
  <c r="AC543" i="1"/>
  <c r="R544" i="1"/>
  <c r="R644" i="1" s="1"/>
  <c r="R543" i="1"/>
  <c r="I544" i="1"/>
  <c r="I644" i="1" s="1"/>
  <c r="I543" i="1"/>
  <c r="Q254" i="1"/>
  <c r="AD233" i="1"/>
  <c r="X233" i="1"/>
  <c r="AM225" i="1"/>
  <c r="AJ225" i="1"/>
  <c r="AJ670" i="1"/>
  <c r="AD225" i="1"/>
  <c r="AD670" i="1"/>
  <c r="R225" i="1"/>
  <c r="R670" i="1"/>
  <c r="I670" i="1"/>
  <c r="I225" i="1"/>
  <c r="Z648" i="1"/>
  <c r="AD643" i="1"/>
  <c r="X643" i="1"/>
  <c r="I54" i="1"/>
  <c r="J55" i="1"/>
  <c r="M55" i="1" s="1"/>
  <c r="AG12" i="1"/>
  <c r="AG11" i="1" s="1"/>
  <c r="V271" i="1"/>
  <c r="Y271" i="1" s="1"/>
  <c r="AB271" i="1" s="1"/>
  <c r="AE271" i="1" s="1"/>
  <c r="S270" i="1"/>
  <c r="V270" i="1" s="1"/>
  <c r="Y270" i="1" s="1"/>
  <c r="AB270" i="1" s="1"/>
  <c r="S313" i="1"/>
  <c r="V313" i="1" s="1"/>
  <c r="Y313" i="1" s="1"/>
  <c r="AB313" i="1" s="1"/>
  <c r="AE313" i="1" s="1"/>
  <c r="AH313" i="1" s="1"/>
  <c r="AK313" i="1" s="1"/>
  <c r="P312" i="1"/>
  <c r="S312" i="1" s="1"/>
  <c r="V312" i="1" s="1"/>
  <c r="Y312" i="1" s="1"/>
  <c r="AB312" i="1" s="1"/>
  <c r="AE312" i="1" s="1"/>
  <c r="AH312" i="1" s="1"/>
  <c r="AK312" i="1" s="1"/>
  <c r="AM581" i="1"/>
  <c r="W581" i="1"/>
  <c r="AD562" i="1"/>
  <c r="AI652" i="1"/>
  <c r="X652" i="1"/>
  <c r="F36" i="1"/>
  <c r="F31" i="1" s="1"/>
  <c r="H128" i="1"/>
  <c r="H653" i="1" s="1"/>
  <c r="J503" i="1"/>
  <c r="M503" i="1" s="1"/>
  <c r="P503" i="1" s="1"/>
  <c r="S503" i="1" s="1"/>
  <c r="V503" i="1" s="1"/>
  <c r="Y503" i="1" s="1"/>
  <c r="AB503" i="1" s="1"/>
  <c r="J468" i="1"/>
  <c r="M468" i="1" s="1"/>
  <c r="P468" i="1" s="1"/>
  <c r="S468" i="1" s="1"/>
  <c r="V468" i="1" s="1"/>
  <c r="Y468" i="1" s="1"/>
  <c r="AB468" i="1" s="1"/>
  <c r="AE468" i="1" s="1"/>
  <c r="AH468" i="1" s="1"/>
  <c r="AK468" i="1" s="1"/>
  <c r="J291" i="1"/>
  <c r="AO279" i="1" s="1"/>
  <c r="H290" i="1"/>
  <c r="AL544" i="1"/>
  <c r="AL543" i="1" s="1"/>
  <c r="AL527" i="1"/>
  <c r="AL526" i="1"/>
  <c r="AL666" i="1" s="1"/>
  <c r="AL498" i="1"/>
  <c r="AL492" i="1" s="1"/>
  <c r="AL471" i="1"/>
  <c r="AP414" i="1"/>
  <c r="AP313" i="1"/>
  <c r="AL225" i="1"/>
  <c r="H631" i="1"/>
  <c r="J631" i="1" s="1"/>
  <c r="M631" i="1" s="1"/>
  <c r="P631" i="1" s="1"/>
  <c r="S631" i="1" s="1"/>
  <c r="V631" i="1" s="1"/>
  <c r="Y631" i="1" s="1"/>
  <c r="AB631" i="1" s="1"/>
  <c r="AE631" i="1" s="1"/>
  <c r="AH631" i="1" s="1"/>
  <c r="AK631" i="1" s="1"/>
  <c r="F630" i="1"/>
  <c r="H605" i="1"/>
  <c r="J605" i="1" s="1"/>
  <c r="M605" i="1" s="1"/>
  <c r="P605" i="1" s="1"/>
  <c r="S605" i="1" s="1"/>
  <c r="V605" i="1" s="1"/>
  <c r="Y605" i="1" s="1"/>
  <c r="AB605" i="1" s="1"/>
  <c r="AE605" i="1" s="1"/>
  <c r="AH605" i="1" s="1"/>
  <c r="AK605" i="1" s="1"/>
  <c r="F557" i="1"/>
  <c r="H558" i="1"/>
  <c r="J558" i="1" s="1"/>
  <c r="M558" i="1" s="1"/>
  <c r="P558" i="1" s="1"/>
  <c r="S558" i="1" s="1"/>
  <c r="V558" i="1" s="1"/>
  <c r="Y558" i="1" s="1"/>
  <c r="AB558" i="1" s="1"/>
  <c r="AE558" i="1" s="1"/>
  <c r="AH558" i="1" s="1"/>
  <c r="AH504" i="1"/>
  <c r="AK504" i="1" s="1"/>
  <c r="AE503" i="1"/>
  <c r="AH503" i="1" s="1"/>
  <c r="AK503" i="1" s="1"/>
  <c r="P499" i="1"/>
  <c r="S500" i="1"/>
  <c r="V500" i="1" s="1"/>
  <c r="Y500" i="1" s="1"/>
  <c r="AB500" i="1" s="1"/>
  <c r="AE500" i="1" s="1"/>
  <c r="AH500" i="1" s="1"/>
  <c r="AK500" i="1" s="1"/>
  <c r="AH496" i="1"/>
  <c r="AK496" i="1" s="1"/>
  <c r="AE495" i="1"/>
  <c r="AH495" i="1" s="1"/>
  <c r="AK495" i="1" s="1"/>
  <c r="S320" i="1"/>
  <c r="P318" i="1"/>
  <c r="F471" i="1"/>
  <c r="F456" i="1" s="1"/>
  <c r="F661" i="1" s="1"/>
  <c r="S472" i="1"/>
  <c r="AH423" i="1"/>
  <c r="AK423" i="1" s="1"/>
  <c r="AE422" i="1"/>
  <c r="AH422" i="1" s="1"/>
  <c r="AK422" i="1" s="1"/>
  <c r="AH410" i="1"/>
  <c r="AK410" i="1" s="1"/>
  <c r="S327" i="1"/>
  <c r="H307" i="1"/>
  <c r="P316" i="1"/>
  <c r="S317" i="1"/>
  <c r="M311" i="1"/>
  <c r="P311" i="1" s="1"/>
  <c r="S311" i="1" s="1"/>
  <c r="V311" i="1" s="1"/>
  <c r="Y311" i="1" s="1"/>
  <c r="AB311" i="1" s="1"/>
  <c r="AE311" i="1" s="1"/>
  <c r="AH311" i="1" s="1"/>
  <c r="AK311" i="1" s="1"/>
  <c r="AO310" i="1"/>
  <c r="M310" i="1"/>
  <c r="P310" i="1" s="1"/>
  <c r="S310" i="1" s="1"/>
  <c r="V310" i="1" s="1"/>
  <c r="Y310" i="1" s="1"/>
  <c r="AB310" i="1" s="1"/>
  <c r="AE310" i="1" s="1"/>
  <c r="AH310" i="1" s="1"/>
  <c r="AK310" i="1" s="1"/>
  <c r="AO309" i="1"/>
  <c r="S309" i="1"/>
  <c r="M279" i="1"/>
  <c r="S95" i="1"/>
  <c r="P94" i="1"/>
  <c r="AI667" i="1"/>
  <c r="AL215" i="1"/>
  <c r="AL669" i="1" s="1"/>
  <c r="AJ215" i="1"/>
  <c r="AJ669" i="1" s="1"/>
  <c r="R198" i="1"/>
  <c r="O669" i="1"/>
  <c r="O214" i="1"/>
  <c r="N214" i="1"/>
  <c r="N669" i="1"/>
  <c r="Z214" i="1"/>
  <c r="Z669" i="1"/>
  <c r="W214" i="1"/>
  <c r="W669" i="1"/>
  <c r="T669" i="1"/>
  <c r="T214" i="1"/>
  <c r="R214" i="1"/>
  <c r="R669" i="1"/>
  <c r="Q669" i="1"/>
  <c r="Q214" i="1"/>
  <c r="L669" i="1"/>
  <c r="L214" i="1"/>
  <c r="AA214" i="1"/>
  <c r="AA669" i="1"/>
  <c r="U669" i="1"/>
  <c r="U214" i="1"/>
  <c r="H207" i="1"/>
  <c r="J207" i="1" s="1"/>
  <c r="M207" i="1" s="1"/>
  <c r="P207" i="1" s="1"/>
  <c r="S207" i="1" s="1"/>
  <c r="V207" i="1" s="1"/>
  <c r="Y207" i="1" s="1"/>
  <c r="AB207" i="1" s="1"/>
  <c r="AE207" i="1" s="1"/>
  <c r="AH207" i="1" s="1"/>
  <c r="AK207" i="1" s="1"/>
  <c r="S228" i="1"/>
  <c r="P227" i="1"/>
  <c r="F169" i="1"/>
  <c r="H151" i="1"/>
  <c r="J151" i="1" s="1"/>
  <c r="M151" i="1" s="1"/>
  <c r="AH134" i="1"/>
  <c r="AK134" i="1" s="1"/>
  <c r="AE133" i="1"/>
  <c r="AH133" i="1" s="1"/>
  <c r="AK133" i="1" s="1"/>
  <c r="P109" i="1"/>
  <c r="P108" i="1" s="1"/>
  <c r="S110" i="1"/>
  <c r="P106" i="1"/>
  <c r="P105" i="1" s="1"/>
  <c r="S107" i="1"/>
  <c r="S75" i="1"/>
  <c r="P52" i="1"/>
  <c r="S53" i="1"/>
  <c r="H52" i="1"/>
  <c r="J52" i="1" s="1"/>
  <c r="M52" i="1" s="1"/>
  <c r="M32" i="1"/>
  <c r="P33" i="1"/>
  <c r="J527" i="1" l="1"/>
  <c r="Q456" i="1"/>
  <c r="Q661" i="1" s="1"/>
  <c r="AJ663" i="1"/>
  <c r="W103" i="1"/>
  <c r="F138" i="1"/>
  <c r="AL581" i="1"/>
  <c r="AA647" i="1"/>
  <c r="AG663" i="1"/>
  <c r="AL662" i="1"/>
  <c r="AM492" i="1"/>
  <c r="AM662" i="1" s="1"/>
  <c r="AL138" i="1"/>
  <c r="J226" i="1"/>
  <c r="M226" i="1" s="1"/>
  <c r="P226" i="1" s="1"/>
  <c r="S226" i="1" s="1"/>
  <c r="V226" i="1" s="1"/>
  <c r="Y226" i="1" s="1"/>
  <c r="AB226" i="1" s="1"/>
  <c r="AE226" i="1" s="1"/>
  <c r="AH226" i="1" s="1"/>
  <c r="AK226" i="1" s="1"/>
  <c r="J260" i="1"/>
  <c r="M260" i="1" s="1"/>
  <c r="P260" i="1" s="1"/>
  <c r="S260" i="1" s="1"/>
  <c r="V260" i="1" s="1"/>
  <c r="Y260" i="1" s="1"/>
  <c r="AB260" i="1" s="1"/>
  <c r="AE260" i="1" s="1"/>
  <c r="AH260" i="1" s="1"/>
  <c r="AK260" i="1" s="1"/>
  <c r="X669" i="1"/>
  <c r="K198" i="1"/>
  <c r="AK558" i="1"/>
  <c r="T663" i="1"/>
  <c r="I648" i="1"/>
  <c r="I92" i="1"/>
  <c r="L12" i="1"/>
  <c r="L11" i="1" s="1"/>
  <c r="F407" i="1"/>
  <c r="F660" i="1" s="1"/>
  <c r="F269" i="1"/>
  <c r="F658" i="1" s="1"/>
  <c r="F662" i="1"/>
  <c r="AL456" i="1"/>
  <c r="AL661" i="1" s="1"/>
  <c r="AM26" i="1"/>
  <c r="AL269" i="1"/>
  <c r="AL658" i="1" s="1"/>
  <c r="AL306" i="1"/>
  <c r="AR307" i="1" s="1"/>
  <c r="AL26" i="1"/>
  <c r="AM382" i="1"/>
  <c r="AM377" i="1" s="1"/>
  <c r="AM373" i="1" s="1"/>
  <c r="AM306" i="1" s="1"/>
  <c r="AL646" i="1"/>
  <c r="F642" i="1"/>
  <c r="T92" i="1"/>
  <c r="Z138" i="1"/>
  <c r="AP282" i="1"/>
  <c r="AC12" i="1"/>
  <c r="AC11" i="1" s="1"/>
  <c r="U26" i="1"/>
  <c r="J656" i="1"/>
  <c r="P601" i="1"/>
  <c r="M656" i="1"/>
  <c r="F657" i="1"/>
  <c r="H544" i="1"/>
  <c r="J544" i="1" s="1"/>
  <c r="M544" i="1" s="1"/>
  <c r="P544" i="1" s="1"/>
  <c r="S544" i="1" s="1"/>
  <c r="H526" i="1"/>
  <c r="H666" i="1" s="1"/>
  <c r="F666" i="1"/>
  <c r="F92" i="1"/>
  <c r="H92" i="1" s="1"/>
  <c r="F647" i="1"/>
  <c r="H199" i="1"/>
  <c r="H664" i="1" s="1"/>
  <c r="F664" i="1"/>
  <c r="H619" i="1"/>
  <c r="J619" i="1" s="1"/>
  <c r="J671" i="1" s="1"/>
  <c r="M671" i="1" s="1"/>
  <c r="P671" i="1" s="1"/>
  <c r="F671" i="1"/>
  <c r="AD12" i="1"/>
  <c r="AD11" i="1" s="1"/>
  <c r="M539" i="1"/>
  <c r="M538" i="1" s="1"/>
  <c r="AG665" i="1"/>
  <c r="H543" i="1"/>
  <c r="J543" i="1" s="1"/>
  <c r="M543" i="1" s="1"/>
  <c r="P543" i="1" s="1"/>
  <c r="S543" i="1" s="1"/>
  <c r="V543" i="1" s="1"/>
  <c r="Y543" i="1" s="1"/>
  <c r="AB543" i="1" s="1"/>
  <c r="AE543" i="1" s="1"/>
  <c r="W665" i="1"/>
  <c r="X663" i="1"/>
  <c r="Q12" i="1"/>
  <c r="Q11" i="1" s="1"/>
  <c r="K667" i="1"/>
  <c r="AJ641" i="1"/>
  <c r="L644" i="1"/>
  <c r="AG26" i="1"/>
  <c r="X647" i="1"/>
  <c r="R665" i="1"/>
  <c r="F254" i="1"/>
  <c r="H254" i="1" s="1"/>
  <c r="J254" i="1" s="1"/>
  <c r="M254" i="1" s="1"/>
  <c r="P254" i="1" s="1"/>
  <c r="S254" i="1" s="1"/>
  <c r="V254" i="1" s="1"/>
  <c r="Y254" i="1" s="1"/>
  <c r="AB254" i="1" s="1"/>
  <c r="AE254" i="1" s="1"/>
  <c r="AH254" i="1" s="1"/>
  <c r="AK254" i="1" s="1"/>
  <c r="T665" i="1"/>
  <c r="P74" i="1"/>
  <c r="L92" i="1"/>
  <c r="AA26" i="1"/>
  <c r="W647" i="1"/>
  <c r="AF663" i="1"/>
  <c r="H620" i="1"/>
  <c r="J620" i="1" s="1"/>
  <c r="M620" i="1" s="1"/>
  <c r="P620" i="1" s="1"/>
  <c r="S620" i="1" s="1"/>
  <c r="V620" i="1" s="1"/>
  <c r="Y620" i="1" s="1"/>
  <c r="AB620" i="1" s="1"/>
  <c r="AE620" i="1" s="1"/>
  <c r="AH620" i="1" s="1"/>
  <c r="AK620" i="1" s="1"/>
  <c r="T12" i="1"/>
  <c r="T11" i="1" s="1"/>
  <c r="J19" i="1"/>
  <c r="M19" i="1" s="1"/>
  <c r="Z103" i="1"/>
  <c r="AA655" i="1"/>
  <c r="AM658" i="1"/>
  <c r="O663" i="1"/>
  <c r="P539" i="1"/>
  <c r="P538" i="1" s="1"/>
  <c r="AC665" i="1"/>
  <c r="H93" i="1"/>
  <c r="J93" i="1" s="1"/>
  <c r="I665" i="1"/>
  <c r="H668" i="1"/>
  <c r="AF647" i="1"/>
  <c r="Z647" i="1"/>
  <c r="AE414" i="1"/>
  <c r="AH414" i="1" s="1"/>
  <c r="AK414" i="1" s="1"/>
  <c r="X26" i="1"/>
  <c r="R641" i="1"/>
  <c r="K665" i="1"/>
  <c r="AI92" i="1"/>
  <c r="U641" i="1"/>
  <c r="AL92" i="1"/>
  <c r="AL647" i="1"/>
  <c r="AM183" i="1"/>
  <c r="AM663" i="1"/>
  <c r="J14" i="1"/>
  <c r="M14" i="1" s="1"/>
  <c r="H641" i="1"/>
  <c r="AM642" i="1"/>
  <c r="AM92" i="1"/>
  <c r="AM647" i="1"/>
  <c r="AM657" i="1"/>
  <c r="AL198" i="1"/>
  <c r="AL665" i="1"/>
  <c r="AL642" i="1"/>
  <c r="AM665" i="1"/>
  <c r="AM646" i="1"/>
  <c r="AM628" i="1"/>
  <c r="AM627" i="1" s="1"/>
  <c r="AM644" i="1"/>
  <c r="AL628" i="1"/>
  <c r="AL627" i="1" s="1"/>
  <c r="AL644" i="1"/>
  <c r="AC214" i="1"/>
  <c r="AF103" i="1"/>
  <c r="K516" i="1"/>
  <c r="J20" i="1"/>
  <c r="M20" i="1" s="1"/>
  <c r="P20" i="1" s="1"/>
  <c r="AG516" i="1"/>
  <c r="AD669" i="1"/>
  <c r="S209" i="1"/>
  <c r="S667" i="1" s="1"/>
  <c r="X642" i="1"/>
  <c r="L663" i="1"/>
  <c r="AJ214" i="1"/>
  <c r="AJ268" i="1"/>
  <c r="H306" i="1"/>
  <c r="AC516" i="1"/>
  <c r="F202" i="1"/>
  <c r="H203" i="1"/>
  <c r="AM516" i="1"/>
  <c r="M388" i="1"/>
  <c r="P388" i="1" s="1"/>
  <c r="S388" i="1" s="1"/>
  <c r="V388" i="1" s="1"/>
  <c r="Y388" i="1" s="1"/>
  <c r="AB388" i="1" s="1"/>
  <c r="AE388" i="1" s="1"/>
  <c r="AH388" i="1" s="1"/>
  <c r="AK388" i="1" s="1"/>
  <c r="AM542" i="1"/>
  <c r="AA542" i="1"/>
  <c r="AI214" i="1"/>
  <c r="AC198" i="1"/>
  <c r="Q516" i="1"/>
  <c r="AC138" i="1"/>
  <c r="N665" i="1"/>
  <c r="M536" i="1"/>
  <c r="P536" i="1" s="1"/>
  <c r="S536" i="1" s="1"/>
  <c r="V536" i="1" s="1"/>
  <c r="Y536" i="1" s="1"/>
  <c r="AB536" i="1" s="1"/>
  <c r="AE536" i="1" s="1"/>
  <c r="AH536" i="1" s="1"/>
  <c r="AK536" i="1" s="1"/>
  <c r="T26" i="1"/>
  <c r="U138" i="1"/>
  <c r="AF516" i="1"/>
  <c r="AC92" i="1"/>
  <c r="AO280" i="1"/>
  <c r="AO282" i="1" s="1"/>
  <c r="N92" i="1"/>
  <c r="I12" i="1"/>
  <c r="I11" i="1" s="1"/>
  <c r="Z641" i="1"/>
  <c r="O665" i="1"/>
  <c r="P151" i="1"/>
  <c r="P142" i="1" s="1"/>
  <c r="J670" i="1"/>
  <c r="M670" i="1" s="1"/>
  <c r="P670" i="1" s="1"/>
  <c r="S670" i="1" s="1"/>
  <c r="V670" i="1" s="1"/>
  <c r="Y670" i="1" s="1"/>
  <c r="AB670" i="1" s="1"/>
  <c r="AE670" i="1" s="1"/>
  <c r="AH670" i="1" s="1"/>
  <c r="AK670" i="1" s="1"/>
  <c r="U665" i="1"/>
  <c r="M667" i="1"/>
  <c r="AD26" i="1"/>
  <c r="AL12" i="1"/>
  <c r="AL11" i="1" s="1"/>
  <c r="Z665" i="1"/>
  <c r="O542" i="1"/>
  <c r="AA663" i="1"/>
  <c r="X641" i="1"/>
  <c r="H255" i="1"/>
  <c r="J255" i="1" s="1"/>
  <c r="M255" i="1" s="1"/>
  <c r="P255" i="1" s="1"/>
  <c r="S255" i="1" s="1"/>
  <c r="V255" i="1" s="1"/>
  <c r="Y255" i="1" s="1"/>
  <c r="AB255" i="1" s="1"/>
  <c r="AE255" i="1" s="1"/>
  <c r="AH255" i="1" s="1"/>
  <c r="AK255" i="1" s="1"/>
  <c r="U642" i="1"/>
  <c r="AM661" i="1"/>
  <c r="O516" i="1"/>
  <c r="X644" i="1"/>
  <c r="T516" i="1"/>
  <c r="AD138" i="1"/>
  <c r="N663" i="1"/>
  <c r="I268" i="1"/>
  <c r="AF138" i="1"/>
  <c r="AI665" i="1"/>
  <c r="W183" i="1"/>
  <c r="P14" i="1"/>
  <c r="AI542" i="1"/>
  <c r="X138" i="1"/>
  <c r="J13" i="1"/>
  <c r="M13" i="1" s="1"/>
  <c r="P13" i="1" s="1"/>
  <c r="S13" i="1" s="1"/>
  <c r="W516" i="1"/>
  <c r="I647" i="1"/>
  <c r="K26" i="1"/>
  <c r="J225" i="1"/>
  <c r="M225" i="1" s="1"/>
  <c r="P225" i="1" s="1"/>
  <c r="S225" i="1" s="1"/>
  <c r="V225" i="1" s="1"/>
  <c r="Y225" i="1" s="1"/>
  <c r="AB225" i="1" s="1"/>
  <c r="AE225" i="1" s="1"/>
  <c r="AH225" i="1" s="1"/>
  <c r="AK225" i="1" s="1"/>
  <c r="P205" i="1"/>
  <c r="S205" i="1" s="1"/>
  <c r="J277" i="1"/>
  <c r="J128" i="1"/>
  <c r="M128" i="1" s="1"/>
  <c r="Q647" i="1"/>
  <c r="Q138" i="1"/>
  <c r="AJ92" i="1"/>
  <c r="I642" i="1"/>
  <c r="AD516" i="1"/>
  <c r="AM214" i="1"/>
  <c r="J518" i="1"/>
  <c r="M518" i="1" s="1"/>
  <c r="AM12" i="1"/>
  <c r="AM11" i="1" s="1"/>
  <c r="L26" i="1"/>
  <c r="X665" i="1"/>
  <c r="AH465" i="1"/>
  <c r="AK465" i="1" s="1"/>
  <c r="AE457" i="1"/>
  <c r="AH457" i="1" s="1"/>
  <c r="AK457" i="1" s="1"/>
  <c r="Z663" i="1"/>
  <c r="Z198" i="1"/>
  <c r="P471" i="1"/>
  <c r="AF665" i="1"/>
  <c r="N641" i="1"/>
  <c r="M527" i="1"/>
  <c r="Z26" i="1"/>
  <c r="AG138" i="1"/>
  <c r="L516" i="1"/>
  <c r="K663" i="1"/>
  <c r="O12" i="1"/>
  <c r="O11" i="1" s="1"/>
  <c r="P518" i="1"/>
  <c r="AC183" i="1"/>
  <c r="AC663" i="1"/>
  <c r="Q665" i="1"/>
  <c r="T268" i="1"/>
  <c r="X516" i="1"/>
  <c r="AF642" i="1"/>
  <c r="AJ516" i="1"/>
  <c r="R26" i="1"/>
  <c r="R647" i="1"/>
  <c r="AF669" i="1"/>
  <c r="AF214" i="1"/>
  <c r="U516" i="1"/>
  <c r="L138" i="1"/>
  <c r="N659" i="1"/>
  <c r="N268" i="1"/>
  <c r="AA268" i="1"/>
  <c r="AA658" i="1"/>
  <c r="AL214" i="1"/>
  <c r="P326" i="1"/>
  <c r="AH415" i="1"/>
  <c r="AK415" i="1" s="1"/>
  <c r="J526" i="1"/>
  <c r="J666" i="1" s="1"/>
  <c r="M666" i="1" s="1"/>
  <c r="P666" i="1" s="1"/>
  <c r="H651" i="1"/>
  <c r="I658" i="1"/>
  <c r="AI103" i="1"/>
  <c r="U103" i="1"/>
  <c r="J58" i="1"/>
  <c r="J645" i="1" s="1"/>
  <c r="M645" i="1" s="1"/>
  <c r="P645" i="1" s="1"/>
  <c r="T649" i="1"/>
  <c r="T103" i="1"/>
  <c r="K641" i="1"/>
  <c r="K12" i="1"/>
  <c r="K11" i="1" s="1"/>
  <c r="O103" i="1"/>
  <c r="O649" i="1"/>
  <c r="H566" i="1"/>
  <c r="F562" i="1"/>
  <c r="H562" i="1" s="1"/>
  <c r="J562" i="1" s="1"/>
  <c r="M562" i="1" s="1"/>
  <c r="P562" i="1" s="1"/>
  <c r="S562" i="1" s="1"/>
  <c r="V562" i="1" s="1"/>
  <c r="Y562" i="1" s="1"/>
  <c r="AB562" i="1" s="1"/>
  <c r="AE562" i="1" s="1"/>
  <c r="AH562" i="1" s="1"/>
  <c r="AK562" i="1" s="1"/>
  <c r="I103" i="1"/>
  <c r="I649" i="1"/>
  <c r="F516" i="1"/>
  <c r="H516" i="1" s="1"/>
  <c r="L665" i="1"/>
  <c r="H234" i="1"/>
  <c r="J234" i="1" s="1"/>
  <c r="M234" i="1" s="1"/>
  <c r="J307" i="1"/>
  <c r="M307" i="1" s="1"/>
  <c r="M306" i="1" s="1"/>
  <c r="AE409" i="1"/>
  <c r="AH409" i="1" s="1"/>
  <c r="AK409" i="1" s="1"/>
  <c r="AG268" i="1"/>
  <c r="AG646" i="1"/>
  <c r="AI516" i="1"/>
  <c r="L642" i="1"/>
  <c r="AH131" i="1"/>
  <c r="AK131" i="1" s="1"/>
  <c r="K542" i="1"/>
  <c r="N26" i="1"/>
  <c r="J581" i="1"/>
  <c r="M581" i="1" s="1"/>
  <c r="P581" i="1" s="1"/>
  <c r="S581" i="1" s="1"/>
  <c r="V581" i="1" s="1"/>
  <c r="Y581" i="1" s="1"/>
  <c r="AB581" i="1" s="1"/>
  <c r="AE581" i="1" s="1"/>
  <c r="AH581" i="1" s="1"/>
  <c r="AK581" i="1" s="1"/>
  <c r="O26" i="1"/>
  <c r="U542" i="1"/>
  <c r="O268" i="1"/>
  <c r="P36" i="1"/>
  <c r="Z653" i="1"/>
  <c r="AO414" i="1"/>
  <c r="U663" i="1"/>
  <c r="W641" i="1"/>
  <c r="W12" i="1"/>
  <c r="W11" i="1" s="1"/>
  <c r="N655" i="1"/>
  <c r="N138" i="1"/>
  <c r="W138" i="1"/>
  <c r="N103" i="1"/>
  <c r="AI12" i="1"/>
  <c r="AI11" i="1" s="1"/>
  <c r="AI641" i="1"/>
  <c r="I657" i="1"/>
  <c r="I138" i="1"/>
  <c r="K138" i="1"/>
  <c r="K657" i="1"/>
  <c r="R516" i="1"/>
  <c r="P128" i="1"/>
  <c r="S128" i="1" s="1"/>
  <c r="V128" i="1" s="1"/>
  <c r="Y128" i="1" s="1"/>
  <c r="AB128" i="1" s="1"/>
  <c r="AE128" i="1" s="1"/>
  <c r="AH128" i="1" s="1"/>
  <c r="AK128" i="1" s="1"/>
  <c r="W542" i="1"/>
  <c r="U655" i="1"/>
  <c r="AC542" i="1"/>
  <c r="T542" i="1"/>
  <c r="AJ542" i="1"/>
  <c r="W269" i="1"/>
  <c r="W268" i="1" s="1"/>
  <c r="N542" i="1"/>
  <c r="R268" i="1"/>
  <c r="H517" i="1"/>
  <c r="J517" i="1" s="1"/>
  <c r="M517" i="1" s="1"/>
  <c r="P517" i="1" s="1"/>
  <c r="S517" i="1" s="1"/>
  <c r="V517" i="1" s="1"/>
  <c r="Y517" i="1" s="1"/>
  <c r="AB517" i="1" s="1"/>
  <c r="AE517" i="1" s="1"/>
  <c r="AH517" i="1" s="1"/>
  <c r="AK517" i="1" s="1"/>
  <c r="N516" i="1"/>
  <c r="I646" i="1"/>
  <c r="I516" i="1"/>
  <c r="I232" i="1" s="1"/>
  <c r="K649" i="1"/>
  <c r="K103" i="1"/>
  <c r="AA138" i="1"/>
  <c r="J105" i="1"/>
  <c r="M105" i="1" s="1"/>
  <c r="H277" i="1"/>
  <c r="AF641" i="1"/>
  <c r="AF12" i="1"/>
  <c r="AF11" i="1" s="1"/>
  <c r="X103" i="1"/>
  <c r="X649" i="1"/>
  <c r="H471" i="1"/>
  <c r="J471" i="1" s="1"/>
  <c r="M471" i="1" s="1"/>
  <c r="X542" i="1"/>
  <c r="J184" i="1"/>
  <c r="J663" i="1" s="1"/>
  <c r="M185" i="1"/>
  <c r="Q183" i="1"/>
  <c r="Q663" i="1"/>
  <c r="S37" i="1"/>
  <c r="V37" i="1" s="1"/>
  <c r="Y37" i="1" s="1"/>
  <c r="AB37" i="1" s="1"/>
  <c r="AE37" i="1" s="1"/>
  <c r="AH37" i="1" s="1"/>
  <c r="AK37" i="1" s="1"/>
  <c r="P104" i="1"/>
  <c r="AD183" i="1"/>
  <c r="Z542" i="1"/>
  <c r="I215" i="1"/>
  <c r="I669" i="1" s="1"/>
  <c r="Z642" i="1"/>
  <c r="W646" i="1"/>
  <c r="W26" i="1"/>
  <c r="H408" i="1"/>
  <c r="J408" i="1" s="1"/>
  <c r="M408" i="1" s="1"/>
  <c r="P408" i="1" s="1"/>
  <c r="S408" i="1" s="1"/>
  <c r="V408" i="1" s="1"/>
  <c r="Y408" i="1" s="1"/>
  <c r="AB408" i="1" s="1"/>
  <c r="AE408" i="1" s="1"/>
  <c r="AH408" i="1" s="1"/>
  <c r="AK408" i="1" s="1"/>
  <c r="AI663" i="1"/>
  <c r="AI183" i="1"/>
  <c r="AD268" i="1"/>
  <c r="L542" i="1"/>
  <c r="L268" i="1"/>
  <c r="AD649" i="1"/>
  <c r="AD103" i="1"/>
  <c r="H28" i="1"/>
  <c r="H27" i="1"/>
  <c r="H640" i="1" s="1"/>
  <c r="P308" i="1"/>
  <c r="Q658" i="1"/>
  <c r="O658" i="1"/>
  <c r="Z516" i="1"/>
  <c r="R542" i="1"/>
  <c r="AG542" i="1"/>
  <c r="AC268" i="1"/>
  <c r="AC232" i="1" s="1"/>
  <c r="AF268" i="1"/>
  <c r="AJ138" i="1"/>
  <c r="AJ655" i="1"/>
  <c r="L653" i="1"/>
  <c r="L103" i="1"/>
  <c r="AA516" i="1"/>
  <c r="Q542" i="1"/>
  <c r="H492" i="1"/>
  <c r="H498" i="1"/>
  <c r="J498" i="1" s="1"/>
  <c r="M498" i="1" s="1"/>
  <c r="AO313" i="1"/>
  <c r="Q26" i="1"/>
  <c r="Q652" i="1"/>
  <c r="AJ665" i="1"/>
  <c r="AA665" i="1"/>
  <c r="R183" i="1"/>
  <c r="R663" i="1"/>
  <c r="R103" i="1"/>
  <c r="R649" i="1"/>
  <c r="Q103" i="1"/>
  <c r="J609" i="1"/>
  <c r="M609" i="1" s="1"/>
  <c r="P609" i="1" s="1"/>
  <c r="S609" i="1" s="1"/>
  <c r="V609" i="1" s="1"/>
  <c r="Y609" i="1" s="1"/>
  <c r="AB609" i="1" s="1"/>
  <c r="AE609" i="1" s="1"/>
  <c r="AH609" i="1" s="1"/>
  <c r="AK609" i="1" s="1"/>
  <c r="I608" i="1"/>
  <c r="H36" i="1"/>
  <c r="J36" i="1" s="1"/>
  <c r="M36" i="1" s="1"/>
  <c r="AL542" i="1"/>
  <c r="AI642" i="1"/>
  <c r="AI26" i="1"/>
  <c r="U647" i="1"/>
  <c r="U92" i="1"/>
  <c r="AI138" i="1"/>
  <c r="H12" i="1"/>
  <c r="H11" i="1" s="1"/>
  <c r="AA12" i="1"/>
  <c r="AA11" i="1" s="1"/>
  <c r="AA641" i="1"/>
  <c r="AA103" i="1"/>
  <c r="AA649" i="1"/>
  <c r="AG649" i="1"/>
  <c r="AG103" i="1"/>
  <c r="O655" i="1"/>
  <c r="O138" i="1"/>
  <c r="V146" i="1"/>
  <c r="Y146" i="1" s="1"/>
  <c r="AB146" i="1" s="1"/>
  <c r="AE146" i="1" s="1"/>
  <c r="AH146" i="1" s="1"/>
  <c r="AK146" i="1" s="1"/>
  <c r="S145" i="1"/>
  <c r="V145" i="1" s="1"/>
  <c r="Y145" i="1" s="1"/>
  <c r="AB145" i="1" s="1"/>
  <c r="AE145" i="1" s="1"/>
  <c r="AH145" i="1" s="1"/>
  <c r="AK145" i="1" s="1"/>
  <c r="J648" i="1"/>
  <c r="M648" i="1" s="1"/>
  <c r="P648" i="1" s="1"/>
  <c r="F183" i="1"/>
  <c r="H183" i="1" s="1"/>
  <c r="J183" i="1" s="1"/>
  <c r="M183" i="1" s="1"/>
  <c r="P183" i="1" s="1"/>
  <c r="H184" i="1"/>
  <c r="H663" i="1" s="1"/>
  <c r="AC642" i="1"/>
  <c r="AC26" i="1"/>
  <c r="O92" i="1"/>
  <c r="O647" i="1"/>
  <c r="AD647" i="1"/>
  <c r="AD92" i="1"/>
  <c r="T138" i="1"/>
  <c r="T655" i="1"/>
  <c r="AG214" i="1"/>
  <c r="AG669" i="1"/>
  <c r="U659" i="1"/>
  <c r="U268" i="1"/>
  <c r="AI659" i="1"/>
  <c r="AI268" i="1"/>
  <c r="K268" i="1"/>
  <c r="AJ642" i="1"/>
  <c r="AJ26" i="1"/>
  <c r="AC103" i="1"/>
  <c r="AC649" i="1"/>
  <c r="AJ103" i="1"/>
  <c r="AJ653" i="1"/>
  <c r="R655" i="1"/>
  <c r="R138" i="1"/>
  <c r="X268" i="1"/>
  <c r="S56" i="1"/>
  <c r="V57" i="1"/>
  <c r="Y57" i="1" s="1"/>
  <c r="AB57" i="1" s="1"/>
  <c r="AE57" i="1" s="1"/>
  <c r="M291" i="1"/>
  <c r="J290" i="1"/>
  <c r="AE270" i="1"/>
  <c r="AH270" i="1" s="1"/>
  <c r="AK270" i="1" s="1"/>
  <c r="AH271" i="1"/>
  <c r="AK271" i="1" s="1"/>
  <c r="J54" i="1"/>
  <c r="I643" i="1"/>
  <c r="I26" i="1"/>
  <c r="J203" i="1"/>
  <c r="M203" i="1" s="1"/>
  <c r="P203" i="1" s="1"/>
  <c r="S203" i="1" s="1"/>
  <c r="V203" i="1" s="1"/>
  <c r="Y203" i="1" s="1"/>
  <c r="AB203" i="1" s="1"/>
  <c r="AE203" i="1" s="1"/>
  <c r="AH203" i="1" s="1"/>
  <c r="AK203" i="1" s="1"/>
  <c r="AF542" i="1"/>
  <c r="Z268" i="1"/>
  <c r="AD542" i="1"/>
  <c r="M114" i="1"/>
  <c r="P114" i="1" s="1"/>
  <c r="S114" i="1" s="1"/>
  <c r="J651" i="1"/>
  <c r="M651" i="1" s="1"/>
  <c r="P651" i="1" s="1"/>
  <c r="AL516" i="1"/>
  <c r="H630" i="1"/>
  <c r="J630" i="1" s="1"/>
  <c r="M630" i="1" s="1"/>
  <c r="P630" i="1" s="1"/>
  <c r="S630" i="1" s="1"/>
  <c r="V630" i="1" s="1"/>
  <c r="Y630" i="1" s="1"/>
  <c r="AB630" i="1" s="1"/>
  <c r="AE630" i="1" s="1"/>
  <c r="AH630" i="1" s="1"/>
  <c r="AK630" i="1" s="1"/>
  <c r="F629" i="1"/>
  <c r="F644" i="1" s="1"/>
  <c r="H557" i="1"/>
  <c r="J557" i="1" s="1"/>
  <c r="M557" i="1" s="1"/>
  <c r="P557" i="1" s="1"/>
  <c r="P498" i="1"/>
  <c r="S498" i="1" s="1"/>
  <c r="V498" i="1" s="1"/>
  <c r="Y498" i="1" s="1"/>
  <c r="AB498" i="1" s="1"/>
  <c r="S499" i="1"/>
  <c r="V499" i="1" s="1"/>
  <c r="Y499" i="1" s="1"/>
  <c r="AB499" i="1" s="1"/>
  <c r="AE499" i="1" s="1"/>
  <c r="M537" i="1"/>
  <c r="P537" i="1" s="1"/>
  <c r="S537" i="1" s="1"/>
  <c r="J668" i="1"/>
  <c r="M668" i="1" s="1"/>
  <c r="P668" i="1" s="1"/>
  <c r="P528" i="1"/>
  <c r="M526" i="1"/>
  <c r="V519" i="1"/>
  <c r="Y519" i="1" s="1"/>
  <c r="AB519" i="1" s="1"/>
  <c r="AE519" i="1" s="1"/>
  <c r="S518" i="1"/>
  <c r="V518" i="1" s="1"/>
  <c r="Y518" i="1" s="1"/>
  <c r="AB518" i="1" s="1"/>
  <c r="V320" i="1"/>
  <c r="Y320" i="1" s="1"/>
  <c r="AB320" i="1" s="1"/>
  <c r="AE320" i="1" s="1"/>
  <c r="AH320" i="1" s="1"/>
  <c r="AK320" i="1" s="1"/>
  <c r="S318" i="1"/>
  <c r="V318" i="1" s="1"/>
  <c r="Y318" i="1" s="1"/>
  <c r="AB318" i="1" s="1"/>
  <c r="AE318" i="1" s="1"/>
  <c r="AH318" i="1" s="1"/>
  <c r="AK318" i="1" s="1"/>
  <c r="H456" i="1"/>
  <c r="H457" i="1"/>
  <c r="J457" i="1" s="1"/>
  <c r="M457" i="1" s="1"/>
  <c r="P457" i="1" s="1"/>
  <c r="S471" i="1"/>
  <c r="V471" i="1" s="1"/>
  <c r="Y471" i="1" s="1"/>
  <c r="AB471" i="1" s="1"/>
  <c r="AE471" i="1" s="1"/>
  <c r="AH471" i="1" s="1"/>
  <c r="AK471" i="1" s="1"/>
  <c r="V472" i="1"/>
  <c r="Y472" i="1" s="1"/>
  <c r="AB472" i="1" s="1"/>
  <c r="AE472" i="1" s="1"/>
  <c r="AH472" i="1" s="1"/>
  <c r="AK472" i="1" s="1"/>
  <c r="V327" i="1"/>
  <c r="Y327" i="1" s="1"/>
  <c r="AB327" i="1" s="1"/>
  <c r="AE327" i="1" s="1"/>
  <c r="AH327" i="1" s="1"/>
  <c r="AK327" i="1" s="1"/>
  <c r="S326" i="1"/>
  <c r="V326" i="1" s="1"/>
  <c r="Y326" i="1" s="1"/>
  <c r="AB326" i="1" s="1"/>
  <c r="AE326" i="1" s="1"/>
  <c r="AH326" i="1" s="1"/>
  <c r="AK326" i="1" s="1"/>
  <c r="F305" i="1"/>
  <c r="V317" i="1"/>
  <c r="Y317" i="1" s="1"/>
  <c r="AB317" i="1" s="1"/>
  <c r="AE317" i="1" s="1"/>
  <c r="AH317" i="1" s="1"/>
  <c r="AK317" i="1" s="1"/>
  <c r="S316" i="1"/>
  <c r="V316" i="1" s="1"/>
  <c r="Y316" i="1" s="1"/>
  <c r="AB316" i="1" s="1"/>
  <c r="AE316" i="1" s="1"/>
  <c r="AH316" i="1" s="1"/>
  <c r="AK316" i="1" s="1"/>
  <c r="V309" i="1"/>
  <c r="Y309" i="1" s="1"/>
  <c r="AB309" i="1" s="1"/>
  <c r="AE309" i="1" s="1"/>
  <c r="AH309" i="1" s="1"/>
  <c r="AK309" i="1" s="1"/>
  <c r="S308" i="1"/>
  <c r="V308" i="1" s="1"/>
  <c r="Y308" i="1" s="1"/>
  <c r="AB308" i="1" s="1"/>
  <c r="AE308" i="1" s="1"/>
  <c r="M277" i="1"/>
  <c r="M269" i="1" s="1"/>
  <c r="P279" i="1"/>
  <c r="H269" i="1"/>
  <c r="S648" i="1"/>
  <c r="V648" i="1" s="1"/>
  <c r="Y648" i="1" s="1"/>
  <c r="AB648" i="1" s="1"/>
  <c r="AE648" i="1" s="1"/>
  <c r="AH648" i="1" s="1"/>
  <c r="AK648" i="1" s="1"/>
  <c r="V259" i="1"/>
  <c r="Y259" i="1" s="1"/>
  <c r="AB259" i="1" s="1"/>
  <c r="AE259" i="1" s="1"/>
  <c r="AH259" i="1" s="1"/>
  <c r="AK259" i="1" s="1"/>
  <c r="P234" i="1"/>
  <c r="P233" i="1" s="1"/>
  <c r="V235" i="1"/>
  <c r="Y235" i="1" s="1"/>
  <c r="AB235" i="1" s="1"/>
  <c r="AE235" i="1" s="1"/>
  <c r="S234" i="1"/>
  <c r="V95" i="1"/>
  <c r="Y95" i="1" s="1"/>
  <c r="AB95" i="1" s="1"/>
  <c r="AE95" i="1" s="1"/>
  <c r="S94" i="1"/>
  <c r="V94" i="1" s="1"/>
  <c r="Y94" i="1" s="1"/>
  <c r="AB94" i="1" s="1"/>
  <c r="V228" i="1"/>
  <c r="Y228" i="1" s="1"/>
  <c r="AB228" i="1" s="1"/>
  <c r="AE228" i="1" s="1"/>
  <c r="S227" i="1"/>
  <c r="V227" i="1" s="1"/>
  <c r="Y227" i="1" s="1"/>
  <c r="AB227" i="1" s="1"/>
  <c r="H169" i="1"/>
  <c r="AE151" i="1"/>
  <c r="AH151" i="1" s="1"/>
  <c r="AK151" i="1" s="1"/>
  <c r="AH152" i="1"/>
  <c r="AK152" i="1" s="1"/>
  <c r="H142" i="1"/>
  <c r="S151" i="1"/>
  <c r="V121" i="1"/>
  <c r="Y121" i="1" s="1"/>
  <c r="AB121" i="1" s="1"/>
  <c r="AE121" i="1" s="1"/>
  <c r="AH121" i="1" s="1"/>
  <c r="AK121" i="1" s="1"/>
  <c r="J108" i="1"/>
  <c r="M108" i="1" s="1"/>
  <c r="V110" i="1"/>
  <c r="Y110" i="1" s="1"/>
  <c r="AB110" i="1" s="1"/>
  <c r="AE110" i="1" s="1"/>
  <c r="S109" i="1"/>
  <c r="V107" i="1"/>
  <c r="Y107" i="1" s="1"/>
  <c r="AB107" i="1" s="1"/>
  <c r="AE107" i="1" s="1"/>
  <c r="S106" i="1"/>
  <c r="V75" i="1"/>
  <c r="Y75" i="1" s="1"/>
  <c r="AB75" i="1" s="1"/>
  <c r="AE75" i="1" s="1"/>
  <c r="S74" i="1"/>
  <c r="V74" i="1" s="1"/>
  <c r="Y74" i="1" s="1"/>
  <c r="AB74" i="1" s="1"/>
  <c r="S52" i="1"/>
  <c r="V52" i="1" s="1"/>
  <c r="Y52" i="1" s="1"/>
  <c r="AB52" i="1" s="1"/>
  <c r="V53" i="1"/>
  <c r="Y53" i="1" s="1"/>
  <c r="AB53" i="1" s="1"/>
  <c r="AE53" i="1" s="1"/>
  <c r="H31" i="1"/>
  <c r="S33" i="1"/>
  <c r="P32" i="1"/>
  <c r="V15" i="1"/>
  <c r="Y15" i="1" s="1"/>
  <c r="AB15" i="1" s="1"/>
  <c r="AE15" i="1" s="1"/>
  <c r="S14" i="1"/>
  <c r="V14" i="1" s="1"/>
  <c r="Y14" i="1" s="1"/>
  <c r="AB14" i="1" s="1"/>
  <c r="Q268" i="1" l="1"/>
  <c r="P204" i="1"/>
  <c r="K232" i="1"/>
  <c r="J92" i="1"/>
  <c r="M619" i="1"/>
  <c r="P619" i="1" s="1"/>
  <c r="S619" i="1" s="1"/>
  <c r="S671" i="1" s="1"/>
  <c r="H671" i="1"/>
  <c r="J199" i="1"/>
  <c r="M199" i="1" s="1"/>
  <c r="P199" i="1" s="1"/>
  <c r="S199" i="1" s="1"/>
  <c r="M92" i="1"/>
  <c r="J641" i="1"/>
  <c r="H407" i="1"/>
  <c r="H660" i="1" s="1"/>
  <c r="Q672" i="1"/>
  <c r="Q674" i="1" s="1"/>
  <c r="J407" i="1"/>
  <c r="J660" i="1" s="1"/>
  <c r="V209" i="1"/>
  <c r="Y209" i="1" s="1"/>
  <c r="AL305" i="1"/>
  <c r="AL659" i="1" s="1"/>
  <c r="AG672" i="1"/>
  <c r="AM305" i="1"/>
  <c r="AM268" i="1" s="1"/>
  <c r="AM232" i="1" s="1"/>
  <c r="AS307" i="1"/>
  <c r="S539" i="1"/>
  <c r="S538" i="1" s="1"/>
  <c r="X232" i="1"/>
  <c r="W658" i="1"/>
  <c r="AI672" i="1"/>
  <c r="AI674" i="1" s="1"/>
  <c r="AF672" i="1"/>
  <c r="AG232" i="1"/>
  <c r="S601" i="1"/>
  <c r="P656" i="1"/>
  <c r="F198" i="1"/>
  <c r="H198" i="1" s="1"/>
  <c r="J198" i="1" s="1"/>
  <c r="M198" i="1" s="1"/>
  <c r="P198" i="1" s="1"/>
  <c r="S198" i="1" s="1"/>
  <c r="V198" i="1" s="1"/>
  <c r="Y198" i="1" s="1"/>
  <c r="AB198" i="1" s="1"/>
  <c r="AE198" i="1" s="1"/>
  <c r="AH198" i="1" s="1"/>
  <c r="AK198" i="1" s="1"/>
  <c r="F665" i="1"/>
  <c r="F26" i="1"/>
  <c r="F25" i="1" s="1"/>
  <c r="F646" i="1"/>
  <c r="F268" i="1"/>
  <c r="F232" i="1" s="1"/>
  <c r="F659" i="1"/>
  <c r="F542" i="1"/>
  <c r="H542" i="1" s="1"/>
  <c r="H202" i="1"/>
  <c r="J202" i="1" s="1"/>
  <c r="AD232" i="1"/>
  <c r="O232" i="1"/>
  <c r="Q232" i="1"/>
  <c r="AF25" i="1"/>
  <c r="P307" i="1"/>
  <c r="P306" i="1" s="1"/>
  <c r="P305" i="1" s="1"/>
  <c r="J11" i="1"/>
  <c r="M11" i="1" s="1"/>
  <c r="P11" i="1" s="1"/>
  <c r="S11" i="1" s="1"/>
  <c r="V11" i="1" s="1"/>
  <c r="Y11" i="1" s="1"/>
  <c r="AB11" i="1" s="1"/>
  <c r="AE11" i="1" s="1"/>
  <c r="AH11" i="1" s="1"/>
  <c r="AK11" i="1" s="1"/>
  <c r="S20" i="1"/>
  <c r="P19" i="1"/>
  <c r="L25" i="1"/>
  <c r="AF232" i="1"/>
  <c r="T232" i="1"/>
  <c r="W232" i="1"/>
  <c r="AJ232" i="1"/>
  <c r="H61" i="1"/>
  <c r="H646" i="1" s="1"/>
  <c r="H138" i="1"/>
  <c r="J138" i="1" s="1"/>
  <c r="M138" i="1" s="1"/>
  <c r="M516" i="1"/>
  <c r="X672" i="1"/>
  <c r="X674" i="1" s="1"/>
  <c r="M641" i="1"/>
  <c r="P641" i="1" s="1"/>
  <c r="J653" i="1"/>
  <c r="M653" i="1" s="1"/>
  <c r="P653" i="1" s="1"/>
  <c r="U25" i="1"/>
  <c r="W672" i="1"/>
  <c r="W674" i="1" s="1"/>
  <c r="X25" i="1"/>
  <c r="T25" i="1"/>
  <c r="S183" i="1"/>
  <c r="V183" i="1" s="1"/>
  <c r="Y183" i="1" s="1"/>
  <c r="AB183" i="1" s="1"/>
  <c r="AE183" i="1" s="1"/>
  <c r="AH183" i="1" s="1"/>
  <c r="AK183" i="1" s="1"/>
  <c r="L672" i="1"/>
  <c r="L674" i="1" s="1"/>
  <c r="N232" i="1"/>
  <c r="N672" i="1"/>
  <c r="N674" i="1" s="1"/>
  <c r="M663" i="1"/>
  <c r="P663" i="1" s="1"/>
  <c r="K25" i="1"/>
  <c r="I214" i="1"/>
  <c r="J214" i="1" s="1"/>
  <c r="M214" i="1" s="1"/>
  <c r="P214" i="1" s="1"/>
  <c r="S214" i="1" s="1"/>
  <c r="V214" i="1" s="1"/>
  <c r="Y214" i="1" s="1"/>
  <c r="AB214" i="1" s="1"/>
  <c r="AE214" i="1" s="1"/>
  <c r="AH214" i="1" s="1"/>
  <c r="AK214" i="1" s="1"/>
  <c r="AD672" i="1"/>
  <c r="N25" i="1"/>
  <c r="Z25" i="1"/>
  <c r="S653" i="1"/>
  <c r="V653" i="1" s="1"/>
  <c r="Y653" i="1" s="1"/>
  <c r="AB653" i="1" s="1"/>
  <c r="AE653" i="1" s="1"/>
  <c r="AH653" i="1" s="1"/>
  <c r="AK653" i="1" s="1"/>
  <c r="J215" i="1"/>
  <c r="M215" i="1" s="1"/>
  <c r="P215" i="1" s="1"/>
  <c r="S215" i="1" s="1"/>
  <c r="S652" i="1"/>
  <c r="V652" i="1" s="1"/>
  <c r="Y652" i="1" s="1"/>
  <c r="AB652" i="1" s="1"/>
  <c r="AE652" i="1" s="1"/>
  <c r="AH652" i="1" s="1"/>
  <c r="AK652" i="1" s="1"/>
  <c r="U232" i="1"/>
  <c r="O672" i="1"/>
  <c r="O674" i="1" s="1"/>
  <c r="Z672" i="1"/>
  <c r="H647" i="1"/>
  <c r="AA25" i="1"/>
  <c r="U672" i="1"/>
  <c r="U674" i="1" s="1"/>
  <c r="L232" i="1"/>
  <c r="M58" i="1"/>
  <c r="P58" i="1" s="1"/>
  <c r="S58" i="1" s="1"/>
  <c r="V58" i="1" s="1"/>
  <c r="Y58" i="1" s="1"/>
  <c r="AB58" i="1" s="1"/>
  <c r="AE58" i="1" s="1"/>
  <c r="AH58" i="1" s="1"/>
  <c r="AK58" i="1" s="1"/>
  <c r="K672" i="1"/>
  <c r="K674" i="1" s="1"/>
  <c r="R672" i="1"/>
  <c r="R674" i="1" s="1"/>
  <c r="J516" i="1"/>
  <c r="AJ672" i="1"/>
  <c r="Q25" i="1"/>
  <c r="R25" i="1"/>
  <c r="AA232" i="1"/>
  <c r="H652" i="1"/>
  <c r="J566" i="1"/>
  <c r="I672" i="1"/>
  <c r="I674" i="1" s="1"/>
  <c r="T672" i="1"/>
  <c r="T674" i="1" s="1"/>
  <c r="AI25" i="1"/>
  <c r="W25" i="1"/>
  <c r="R232" i="1"/>
  <c r="Z232" i="1"/>
  <c r="AI232" i="1"/>
  <c r="O25" i="1"/>
  <c r="AC672" i="1"/>
  <c r="I663" i="1"/>
  <c r="J608" i="1"/>
  <c r="M608" i="1" s="1"/>
  <c r="P608" i="1" s="1"/>
  <c r="S608" i="1" s="1"/>
  <c r="V608" i="1" s="1"/>
  <c r="Y608" i="1" s="1"/>
  <c r="AB608" i="1" s="1"/>
  <c r="AE608" i="1" s="1"/>
  <c r="AH608" i="1" s="1"/>
  <c r="AK608" i="1" s="1"/>
  <c r="H662" i="1"/>
  <c r="J492" i="1"/>
  <c r="J12" i="1"/>
  <c r="M12" i="1" s="1"/>
  <c r="P12" i="1" s="1"/>
  <c r="S12" i="1" s="1"/>
  <c r="V12" i="1" s="1"/>
  <c r="Y12" i="1" s="1"/>
  <c r="AB12" i="1" s="1"/>
  <c r="AE12" i="1" s="1"/>
  <c r="AH12" i="1" s="1"/>
  <c r="AK12" i="1" s="1"/>
  <c r="AJ25" i="1"/>
  <c r="AD25" i="1"/>
  <c r="AC25" i="1"/>
  <c r="AC637" i="1" s="1"/>
  <c r="AG25" i="1"/>
  <c r="J664" i="1"/>
  <c r="M664" i="1" s="1"/>
  <c r="P664" i="1" s="1"/>
  <c r="P92" i="1"/>
  <c r="S92" i="1" s="1"/>
  <c r="V92" i="1" s="1"/>
  <c r="Y92" i="1" s="1"/>
  <c r="AB92" i="1" s="1"/>
  <c r="AE92" i="1" s="1"/>
  <c r="AH92" i="1" s="1"/>
  <c r="AK92" i="1" s="1"/>
  <c r="AE456" i="1"/>
  <c r="AH456" i="1" s="1"/>
  <c r="I542" i="1"/>
  <c r="M184" i="1"/>
  <c r="P185" i="1"/>
  <c r="S55" i="1"/>
  <c r="V56" i="1"/>
  <c r="Y56" i="1" s="1"/>
  <c r="AB56" i="1" s="1"/>
  <c r="AA672" i="1"/>
  <c r="AA674" i="1" s="1"/>
  <c r="S36" i="1"/>
  <c r="V36" i="1" s="1"/>
  <c r="Y36" i="1" s="1"/>
  <c r="AB36" i="1" s="1"/>
  <c r="AE36" i="1" s="1"/>
  <c r="AH36" i="1" s="1"/>
  <c r="AK36" i="1" s="1"/>
  <c r="AE56" i="1"/>
  <c r="AH57" i="1"/>
  <c r="AK57" i="1" s="1"/>
  <c r="V13" i="1"/>
  <c r="Y13" i="1" s="1"/>
  <c r="AB13" i="1" s="1"/>
  <c r="AE13" i="1" s="1"/>
  <c r="AH13" i="1" s="1"/>
  <c r="AK13" i="1" s="1"/>
  <c r="S641" i="1"/>
  <c r="V641" i="1" s="1"/>
  <c r="Y641" i="1" s="1"/>
  <c r="AB641" i="1" s="1"/>
  <c r="AE641" i="1" s="1"/>
  <c r="S651" i="1"/>
  <c r="V651" i="1" s="1"/>
  <c r="Y651" i="1" s="1"/>
  <c r="AB651" i="1" s="1"/>
  <c r="AE651" i="1" s="1"/>
  <c r="AH651" i="1" s="1"/>
  <c r="AK651" i="1" s="1"/>
  <c r="V114" i="1"/>
  <c r="Y114" i="1" s="1"/>
  <c r="AB114" i="1" s="1"/>
  <c r="AE114" i="1" s="1"/>
  <c r="AH114" i="1" s="1"/>
  <c r="AK114" i="1" s="1"/>
  <c r="M54" i="1"/>
  <c r="J643" i="1"/>
  <c r="M643" i="1" s="1"/>
  <c r="P643" i="1" s="1"/>
  <c r="P291" i="1"/>
  <c r="M290" i="1"/>
  <c r="F628" i="1"/>
  <c r="H629" i="1"/>
  <c r="V619" i="1"/>
  <c r="S557" i="1"/>
  <c r="V544" i="1"/>
  <c r="AH543" i="1"/>
  <c r="AK543" i="1" s="1"/>
  <c r="AE498" i="1"/>
  <c r="AH498" i="1" s="1"/>
  <c r="AK498" i="1" s="1"/>
  <c r="AH499" i="1"/>
  <c r="AK499" i="1" s="1"/>
  <c r="V537" i="1"/>
  <c r="Y537" i="1" s="1"/>
  <c r="AB537" i="1" s="1"/>
  <c r="AE537" i="1" s="1"/>
  <c r="AH537" i="1" s="1"/>
  <c r="AK537" i="1" s="1"/>
  <c r="S668" i="1"/>
  <c r="V668" i="1" s="1"/>
  <c r="Y668" i="1" s="1"/>
  <c r="AB668" i="1" s="1"/>
  <c r="AE668" i="1" s="1"/>
  <c r="AH668" i="1" s="1"/>
  <c r="AK668" i="1" s="1"/>
  <c r="S528" i="1"/>
  <c r="P527" i="1"/>
  <c r="P526" i="1"/>
  <c r="P516" i="1" s="1"/>
  <c r="AH519" i="1"/>
  <c r="AK519" i="1" s="1"/>
  <c r="AE518" i="1"/>
  <c r="AH518" i="1" s="1"/>
  <c r="AK518" i="1" s="1"/>
  <c r="P456" i="1"/>
  <c r="P661" i="1" s="1"/>
  <c r="S457" i="1"/>
  <c r="J456" i="1"/>
  <c r="H661" i="1"/>
  <c r="H305" i="1"/>
  <c r="AQ307" i="1"/>
  <c r="J306" i="1"/>
  <c r="AH308" i="1"/>
  <c r="AE307" i="1"/>
  <c r="J269" i="1"/>
  <c r="J658" i="1" s="1"/>
  <c r="M658" i="1" s="1"/>
  <c r="P658" i="1" s="1"/>
  <c r="H658" i="1"/>
  <c r="S279" i="1"/>
  <c r="P277" i="1"/>
  <c r="P269" i="1" s="1"/>
  <c r="H233" i="1"/>
  <c r="J233" i="1" s="1"/>
  <c r="V234" i="1"/>
  <c r="Y234" i="1" s="1"/>
  <c r="AB234" i="1" s="1"/>
  <c r="S233" i="1"/>
  <c r="AH235" i="1"/>
  <c r="AK235" i="1" s="1"/>
  <c r="AE234" i="1"/>
  <c r="AH95" i="1"/>
  <c r="AK95" i="1" s="1"/>
  <c r="AE94" i="1"/>
  <c r="AH94" i="1" s="1"/>
  <c r="AK94" i="1" s="1"/>
  <c r="M93" i="1"/>
  <c r="P93" i="1" s="1"/>
  <c r="S93" i="1" s="1"/>
  <c r="J647" i="1"/>
  <c r="M647" i="1" s="1"/>
  <c r="P647" i="1" s="1"/>
  <c r="AH228" i="1"/>
  <c r="AK228" i="1" s="1"/>
  <c r="AE227" i="1"/>
  <c r="AH227" i="1" s="1"/>
  <c r="AK227" i="1" s="1"/>
  <c r="V205" i="1"/>
  <c r="S204" i="1"/>
  <c r="J169" i="1"/>
  <c r="H657" i="1"/>
  <c r="V151" i="1"/>
  <c r="Y151" i="1" s="1"/>
  <c r="AB151" i="1" s="1"/>
  <c r="S142" i="1"/>
  <c r="H655" i="1"/>
  <c r="J142" i="1"/>
  <c r="S108" i="1"/>
  <c r="V108" i="1" s="1"/>
  <c r="Y108" i="1" s="1"/>
  <c r="AB108" i="1" s="1"/>
  <c r="V109" i="1"/>
  <c r="Y109" i="1" s="1"/>
  <c r="AB109" i="1" s="1"/>
  <c r="H104" i="1"/>
  <c r="AH110" i="1"/>
  <c r="AK110" i="1" s="1"/>
  <c r="AE109" i="1"/>
  <c r="V106" i="1"/>
  <c r="Y106" i="1" s="1"/>
  <c r="AB106" i="1" s="1"/>
  <c r="S105" i="1"/>
  <c r="AE106" i="1"/>
  <c r="AH107" i="1"/>
  <c r="AK107" i="1" s="1"/>
  <c r="AH75" i="1"/>
  <c r="AK75" i="1" s="1"/>
  <c r="AE74" i="1"/>
  <c r="AH74" i="1" s="1"/>
  <c r="AK74" i="1" s="1"/>
  <c r="AH53" i="1"/>
  <c r="AK53" i="1" s="1"/>
  <c r="AE52" i="1"/>
  <c r="AH52" i="1" s="1"/>
  <c r="AK52" i="1" s="1"/>
  <c r="V33" i="1"/>
  <c r="Y33" i="1" s="1"/>
  <c r="AB33" i="1" s="1"/>
  <c r="AE33" i="1" s="1"/>
  <c r="AH33" i="1" s="1"/>
  <c r="AK33" i="1" s="1"/>
  <c r="S32" i="1"/>
  <c r="H642" i="1"/>
  <c r="J31" i="1"/>
  <c r="AH15" i="1"/>
  <c r="AK15" i="1" s="1"/>
  <c r="AE14" i="1"/>
  <c r="AH14" i="1" s="1"/>
  <c r="AK14" i="1" s="1"/>
  <c r="V539" i="1" l="1"/>
  <c r="V538" i="1" s="1"/>
  <c r="V667" i="1"/>
  <c r="K637" i="1"/>
  <c r="M407" i="1"/>
  <c r="P407" i="1" s="1"/>
  <c r="AL106" i="1"/>
  <c r="AL105" i="1" s="1"/>
  <c r="AL104" i="1" s="1"/>
  <c r="AL268" i="1"/>
  <c r="AL232" i="1" s="1"/>
  <c r="AM659" i="1"/>
  <c r="AP306" i="1"/>
  <c r="AG637" i="1"/>
  <c r="AG673" i="1" s="1"/>
  <c r="AG674" i="1" s="1"/>
  <c r="X637" i="1"/>
  <c r="F672" i="1"/>
  <c r="O637" i="1"/>
  <c r="S656" i="1"/>
  <c r="V601" i="1"/>
  <c r="H665" i="1"/>
  <c r="AJ637" i="1"/>
  <c r="AJ673" i="1" s="1"/>
  <c r="AJ674" i="1" s="1"/>
  <c r="L637" i="1"/>
  <c r="AF637" i="1"/>
  <c r="AF673" i="1" s="1"/>
  <c r="AF674" i="1" s="1"/>
  <c r="AD637" i="1"/>
  <c r="AD673" i="1" s="1"/>
  <c r="AD674" i="1" s="1"/>
  <c r="Q637" i="1"/>
  <c r="S307" i="1"/>
  <c r="S306" i="1" s="1"/>
  <c r="S305" i="1" s="1"/>
  <c r="W637" i="1"/>
  <c r="S19" i="1"/>
  <c r="V19" i="1" s="1"/>
  <c r="Y19" i="1" s="1"/>
  <c r="AB19" i="1" s="1"/>
  <c r="V20" i="1"/>
  <c r="Y20" i="1" s="1"/>
  <c r="AB20" i="1" s="1"/>
  <c r="AE20" i="1" s="1"/>
  <c r="T637" i="1"/>
  <c r="J61" i="1"/>
  <c r="U637" i="1"/>
  <c r="AE661" i="1"/>
  <c r="I25" i="1"/>
  <c r="I637" i="1" s="1"/>
  <c r="J669" i="1"/>
  <c r="M669" i="1" s="1"/>
  <c r="P669" i="1" s="1"/>
  <c r="N637" i="1"/>
  <c r="R637" i="1"/>
  <c r="AA637" i="1"/>
  <c r="AC673" i="1"/>
  <c r="AC674" i="1" s="1"/>
  <c r="AI637" i="1"/>
  <c r="P542" i="1"/>
  <c r="Z637" i="1"/>
  <c r="Z673" i="1" s="1"/>
  <c r="Z674" i="1" s="1"/>
  <c r="H26" i="1"/>
  <c r="J26" i="1" s="1"/>
  <c r="M26" i="1" s="1"/>
  <c r="S645" i="1"/>
  <c r="V645" i="1" s="1"/>
  <c r="Y645" i="1" s="1"/>
  <c r="AB645" i="1" s="1"/>
  <c r="AE645" i="1" s="1"/>
  <c r="AH645" i="1" s="1"/>
  <c r="AK645" i="1" s="1"/>
  <c r="M566" i="1"/>
  <c r="P566" i="1" s="1"/>
  <c r="S566" i="1" s="1"/>
  <c r="V566" i="1" s="1"/>
  <c r="Y566" i="1" s="1"/>
  <c r="AB566" i="1" s="1"/>
  <c r="AE566" i="1" s="1"/>
  <c r="AH566" i="1" s="1"/>
  <c r="AK566" i="1" s="1"/>
  <c r="J652" i="1"/>
  <c r="M652" i="1" s="1"/>
  <c r="P652" i="1" s="1"/>
  <c r="J542" i="1"/>
  <c r="M542" i="1" s="1"/>
  <c r="J662" i="1"/>
  <c r="M662" i="1" s="1"/>
  <c r="P662" i="1" s="1"/>
  <c r="M492" i="1"/>
  <c r="P492" i="1" s="1"/>
  <c r="S492" i="1" s="1"/>
  <c r="S185" i="1"/>
  <c r="P184" i="1"/>
  <c r="S664" i="1"/>
  <c r="V664" i="1" s="1"/>
  <c r="Y664" i="1" s="1"/>
  <c r="AB664" i="1" s="1"/>
  <c r="AE664" i="1" s="1"/>
  <c r="AH664" i="1" s="1"/>
  <c r="AK664" i="1" s="1"/>
  <c r="V199" i="1"/>
  <c r="Y199" i="1" s="1"/>
  <c r="AB199" i="1" s="1"/>
  <c r="AE199" i="1" s="1"/>
  <c r="AH199" i="1" s="1"/>
  <c r="AK199" i="1" s="1"/>
  <c r="AE55" i="1"/>
  <c r="AH56" i="1"/>
  <c r="AK56" i="1" s="1"/>
  <c r="V55" i="1"/>
  <c r="Y55" i="1" s="1"/>
  <c r="AB55" i="1" s="1"/>
  <c r="S54" i="1"/>
  <c r="V215" i="1"/>
  <c r="Y215" i="1" s="1"/>
  <c r="AB215" i="1" s="1"/>
  <c r="AE215" i="1" s="1"/>
  <c r="AH215" i="1" s="1"/>
  <c r="AK215" i="1" s="1"/>
  <c r="S669" i="1"/>
  <c r="V669" i="1" s="1"/>
  <c r="Y669" i="1" s="1"/>
  <c r="AB669" i="1" s="1"/>
  <c r="AE669" i="1" s="1"/>
  <c r="AH669" i="1" s="1"/>
  <c r="AK669" i="1" s="1"/>
  <c r="S291" i="1"/>
  <c r="P290" i="1"/>
  <c r="F627" i="1"/>
  <c r="H627" i="1" s="1"/>
  <c r="J627" i="1" s="1"/>
  <c r="M627" i="1" s="1"/>
  <c r="P627" i="1" s="1"/>
  <c r="S627" i="1" s="1"/>
  <c r="V627" i="1" s="1"/>
  <c r="Y627" i="1" s="1"/>
  <c r="AB627" i="1" s="1"/>
  <c r="AE627" i="1" s="1"/>
  <c r="AH627" i="1" s="1"/>
  <c r="AK627" i="1" s="1"/>
  <c r="H628" i="1"/>
  <c r="J628" i="1" s="1"/>
  <c r="M628" i="1" s="1"/>
  <c r="P628" i="1" s="1"/>
  <c r="S628" i="1" s="1"/>
  <c r="V628" i="1" s="1"/>
  <c r="Y628" i="1" s="1"/>
  <c r="AB628" i="1" s="1"/>
  <c r="AE628" i="1" s="1"/>
  <c r="AH628" i="1" s="1"/>
  <c r="AK628" i="1" s="1"/>
  <c r="J629" i="1"/>
  <c r="H644" i="1"/>
  <c r="Y619" i="1"/>
  <c r="AB619" i="1" s="1"/>
  <c r="AE619" i="1" s="1"/>
  <c r="V671" i="1"/>
  <c r="Y671" i="1" s="1"/>
  <c r="AB671" i="1" s="1"/>
  <c r="V557" i="1"/>
  <c r="Y557" i="1" s="1"/>
  <c r="AB557" i="1" s="1"/>
  <c r="AE557" i="1" s="1"/>
  <c r="S542" i="1"/>
  <c r="V542" i="1" s="1"/>
  <c r="Y542" i="1" s="1"/>
  <c r="AB542" i="1" s="1"/>
  <c r="Y544" i="1"/>
  <c r="AB544" i="1" s="1"/>
  <c r="AE544" i="1" s="1"/>
  <c r="Y539" i="1"/>
  <c r="Y538" i="1" s="1"/>
  <c r="S526" i="1"/>
  <c r="V528" i="1"/>
  <c r="S527" i="1"/>
  <c r="V527" i="1" s="1"/>
  <c r="Y527" i="1" s="1"/>
  <c r="AB527" i="1" s="1"/>
  <c r="S456" i="1"/>
  <c r="V457" i="1"/>
  <c r="Y457" i="1" s="1"/>
  <c r="AB457" i="1" s="1"/>
  <c r="J661" i="1"/>
  <c r="M456" i="1"/>
  <c r="M661" i="1" s="1"/>
  <c r="AH661" i="1"/>
  <c r="AK456" i="1"/>
  <c r="AK661" i="1" s="1"/>
  <c r="J305" i="1"/>
  <c r="H659" i="1"/>
  <c r="H232" i="1"/>
  <c r="H268" i="1"/>
  <c r="J268" i="1" s="1"/>
  <c r="M268" i="1" s="1"/>
  <c r="AH307" i="1"/>
  <c r="AK307" i="1" s="1"/>
  <c r="AK308" i="1"/>
  <c r="V279" i="1"/>
  <c r="S277" i="1"/>
  <c r="S269" i="1" s="1"/>
  <c r="M233" i="1"/>
  <c r="AH234" i="1"/>
  <c r="AK234" i="1" s="1"/>
  <c r="AE233" i="1"/>
  <c r="V233" i="1"/>
  <c r="V93" i="1"/>
  <c r="Y93" i="1" s="1"/>
  <c r="AB93" i="1" s="1"/>
  <c r="AE93" i="1" s="1"/>
  <c r="AH93" i="1" s="1"/>
  <c r="AK93" i="1" s="1"/>
  <c r="S647" i="1"/>
  <c r="V647" i="1" s="1"/>
  <c r="Y647" i="1" s="1"/>
  <c r="AB647" i="1" s="1"/>
  <c r="AE647" i="1" s="1"/>
  <c r="AH647" i="1" s="1"/>
  <c r="AK647" i="1" s="1"/>
  <c r="Y667" i="1"/>
  <c r="AB209" i="1"/>
  <c r="V204" i="1"/>
  <c r="Y205" i="1"/>
  <c r="M202" i="1"/>
  <c r="P202" i="1" s="1"/>
  <c r="S202" i="1" s="1"/>
  <c r="J665" i="1"/>
  <c r="M665" i="1" s="1"/>
  <c r="P665" i="1" s="1"/>
  <c r="M169" i="1"/>
  <c r="P169" i="1" s="1"/>
  <c r="J657" i="1"/>
  <c r="M657" i="1" s="1"/>
  <c r="P657" i="1" s="1"/>
  <c r="M142" i="1"/>
  <c r="J655" i="1"/>
  <c r="M655" i="1" s="1"/>
  <c r="P655" i="1" s="1"/>
  <c r="V142" i="1"/>
  <c r="Y142" i="1" s="1"/>
  <c r="AB142" i="1" s="1"/>
  <c r="AE142" i="1" s="1"/>
  <c r="S655" i="1"/>
  <c r="V655" i="1" s="1"/>
  <c r="Y655" i="1" s="1"/>
  <c r="AB655" i="1" s="1"/>
  <c r="AE655" i="1" s="1"/>
  <c r="AH655" i="1" s="1"/>
  <c r="AK655" i="1" s="1"/>
  <c r="AH109" i="1"/>
  <c r="AK109" i="1" s="1"/>
  <c r="AE108" i="1"/>
  <c r="AH108" i="1" s="1"/>
  <c r="AK108" i="1" s="1"/>
  <c r="H649" i="1"/>
  <c r="J104" i="1"/>
  <c r="H103" i="1"/>
  <c r="J103" i="1" s="1"/>
  <c r="M103" i="1" s="1"/>
  <c r="P103" i="1" s="1"/>
  <c r="S103" i="1" s="1"/>
  <c r="V103" i="1" s="1"/>
  <c r="Y103" i="1" s="1"/>
  <c r="AB103" i="1" s="1"/>
  <c r="AE103" i="1" s="1"/>
  <c r="AH103" i="1" s="1"/>
  <c r="AK103" i="1" s="1"/>
  <c r="V105" i="1"/>
  <c r="Y105" i="1" s="1"/>
  <c r="AB105" i="1" s="1"/>
  <c r="S104" i="1"/>
  <c r="AH106" i="1"/>
  <c r="AK106" i="1" s="1"/>
  <c r="AE105" i="1"/>
  <c r="M31" i="1"/>
  <c r="P31" i="1" s="1"/>
  <c r="J642" i="1"/>
  <c r="V32" i="1"/>
  <c r="Y32" i="1" s="1"/>
  <c r="AB32" i="1" s="1"/>
  <c r="AE32" i="1" s="1"/>
  <c r="AH32" i="1" s="1"/>
  <c r="AK32" i="1" s="1"/>
  <c r="S31" i="1"/>
  <c r="AH641" i="1"/>
  <c r="M660" i="1" l="1"/>
  <c r="V306" i="1"/>
  <c r="Y306" i="1" s="1"/>
  <c r="AB306" i="1" s="1"/>
  <c r="AE306" i="1" s="1"/>
  <c r="AH306" i="1" s="1"/>
  <c r="AK306" i="1" s="1"/>
  <c r="AM106" i="1"/>
  <c r="AM105" i="1" s="1"/>
  <c r="AM104" i="1" s="1"/>
  <c r="AL103" i="1"/>
  <c r="AL25" i="1" s="1"/>
  <c r="AL649" i="1"/>
  <c r="AL672" i="1" s="1"/>
  <c r="AL637" i="1"/>
  <c r="AN634" i="1" s="1"/>
  <c r="S407" i="1"/>
  <c r="S268" i="1" s="1"/>
  <c r="P660" i="1"/>
  <c r="H672" i="1"/>
  <c r="Y601" i="1"/>
  <c r="V656" i="1"/>
  <c r="F637" i="1"/>
  <c r="V307" i="1"/>
  <c r="Y307" i="1" s="1"/>
  <c r="AB307" i="1" s="1"/>
  <c r="P268" i="1"/>
  <c r="P232" i="1" s="1"/>
  <c r="AE19" i="1"/>
  <c r="AH19" i="1" s="1"/>
  <c r="AK19" i="1" s="1"/>
  <c r="AH20" i="1"/>
  <c r="AK20" i="1" s="1"/>
  <c r="J646" i="1"/>
  <c r="M646" i="1" s="1"/>
  <c r="P646" i="1" s="1"/>
  <c r="M61" i="1"/>
  <c r="P61" i="1" s="1"/>
  <c r="S61" i="1" s="1"/>
  <c r="S26" i="1" s="1"/>
  <c r="J232" i="1"/>
  <c r="S184" i="1"/>
  <c r="S663" i="1" s="1"/>
  <c r="V663" i="1" s="1"/>
  <c r="Y663" i="1" s="1"/>
  <c r="AB663" i="1" s="1"/>
  <c r="AE663" i="1" s="1"/>
  <c r="AH663" i="1" s="1"/>
  <c r="AK663" i="1" s="1"/>
  <c r="V185" i="1"/>
  <c r="S662" i="1"/>
  <c r="V662" i="1" s="1"/>
  <c r="Y662" i="1" s="1"/>
  <c r="AB662" i="1" s="1"/>
  <c r="AE662" i="1" s="1"/>
  <c r="AH662" i="1" s="1"/>
  <c r="AK662" i="1" s="1"/>
  <c r="V492" i="1"/>
  <c r="Y492" i="1" s="1"/>
  <c r="AB492" i="1" s="1"/>
  <c r="AE492" i="1" s="1"/>
  <c r="AH492" i="1" s="1"/>
  <c r="AH55" i="1"/>
  <c r="AK55" i="1" s="1"/>
  <c r="AE54" i="1"/>
  <c r="H25" i="1"/>
  <c r="J25" i="1" s="1"/>
  <c r="M25" i="1" s="1"/>
  <c r="V54" i="1"/>
  <c r="S643" i="1"/>
  <c r="V291" i="1"/>
  <c r="S290" i="1"/>
  <c r="M629" i="1"/>
  <c r="P629" i="1" s="1"/>
  <c r="S629" i="1" s="1"/>
  <c r="J644" i="1"/>
  <c r="M644" i="1" s="1"/>
  <c r="P644" i="1" s="1"/>
  <c r="AH619" i="1"/>
  <c r="AE671" i="1"/>
  <c r="AH557" i="1"/>
  <c r="AK557" i="1" s="1"/>
  <c r="AE542" i="1"/>
  <c r="AH542" i="1" s="1"/>
  <c r="AK542" i="1" s="1"/>
  <c r="AH544" i="1"/>
  <c r="AB539" i="1"/>
  <c r="AB538" i="1" s="1"/>
  <c r="S666" i="1"/>
  <c r="V666" i="1" s="1"/>
  <c r="Y666" i="1" s="1"/>
  <c r="AB666" i="1" s="1"/>
  <c r="AE666" i="1" s="1"/>
  <c r="AH666" i="1" s="1"/>
  <c r="AK666" i="1" s="1"/>
  <c r="S516" i="1"/>
  <c r="Y528" i="1"/>
  <c r="V526" i="1"/>
  <c r="V516" i="1" s="1"/>
  <c r="V456" i="1"/>
  <c r="S661" i="1"/>
  <c r="M305" i="1"/>
  <c r="J659" i="1"/>
  <c r="M659" i="1" s="1"/>
  <c r="P659" i="1" s="1"/>
  <c r="M232" i="1"/>
  <c r="V305" i="1"/>
  <c r="Y305" i="1" s="1"/>
  <c r="AB305" i="1" s="1"/>
  <c r="S659" i="1"/>
  <c r="V659" i="1" s="1"/>
  <c r="Y659" i="1" s="1"/>
  <c r="AB659" i="1" s="1"/>
  <c r="AE659" i="1" s="1"/>
  <c r="AH659" i="1" s="1"/>
  <c r="AK659" i="1" s="1"/>
  <c r="AE305" i="1"/>
  <c r="AH305" i="1" s="1"/>
  <c r="V269" i="1"/>
  <c r="Y269" i="1" s="1"/>
  <c r="AB269" i="1" s="1"/>
  <c r="AE269" i="1" s="1"/>
  <c r="AH269" i="1" s="1"/>
  <c r="S658" i="1"/>
  <c r="V658" i="1" s="1"/>
  <c r="Y658" i="1" s="1"/>
  <c r="AB658" i="1" s="1"/>
  <c r="AE658" i="1" s="1"/>
  <c r="AH658" i="1" s="1"/>
  <c r="AK658" i="1" s="1"/>
  <c r="Y279" i="1"/>
  <c r="V277" i="1"/>
  <c r="Y233" i="1"/>
  <c r="AH233" i="1"/>
  <c r="AB667" i="1"/>
  <c r="AE209" i="1"/>
  <c r="AB205" i="1"/>
  <c r="Y204" i="1"/>
  <c r="V202" i="1"/>
  <c r="Y202" i="1" s="1"/>
  <c r="AB202" i="1" s="1"/>
  <c r="AE202" i="1" s="1"/>
  <c r="AH202" i="1" s="1"/>
  <c r="AK202" i="1" s="1"/>
  <c r="S665" i="1"/>
  <c r="V665" i="1" s="1"/>
  <c r="Y665" i="1" s="1"/>
  <c r="AB665" i="1" s="1"/>
  <c r="AE665" i="1" s="1"/>
  <c r="AH665" i="1" s="1"/>
  <c r="AK665" i="1" s="1"/>
  <c r="S169" i="1"/>
  <c r="P138" i="1"/>
  <c r="AH142" i="1"/>
  <c r="AK142" i="1" s="1"/>
  <c r="J649" i="1"/>
  <c r="M649" i="1" s="1"/>
  <c r="P649" i="1" s="1"/>
  <c r="M104" i="1"/>
  <c r="AH105" i="1"/>
  <c r="AK105" i="1" s="1"/>
  <c r="AE104" i="1"/>
  <c r="AH104" i="1" s="1"/>
  <c r="AK104" i="1" s="1"/>
  <c r="S649" i="1"/>
  <c r="V649" i="1" s="1"/>
  <c r="Y649" i="1" s="1"/>
  <c r="AB649" i="1" s="1"/>
  <c r="AE649" i="1" s="1"/>
  <c r="AH649" i="1" s="1"/>
  <c r="AK649" i="1" s="1"/>
  <c r="V104" i="1"/>
  <c r="Y104" i="1" s="1"/>
  <c r="AB104" i="1" s="1"/>
  <c r="V31" i="1"/>
  <c r="Y31" i="1" s="1"/>
  <c r="AB31" i="1" s="1"/>
  <c r="AE31" i="1" s="1"/>
  <c r="S642" i="1"/>
  <c r="M642" i="1"/>
  <c r="P642" i="1" s="1"/>
  <c r="AK641" i="1"/>
  <c r="AM649" i="1" l="1"/>
  <c r="AM672" i="1" s="1"/>
  <c r="AM103" i="1"/>
  <c r="AM25" i="1" s="1"/>
  <c r="AM637" i="1" s="1"/>
  <c r="AO634" i="1" s="1"/>
  <c r="AL673" i="1"/>
  <c r="AL674" i="1" s="1"/>
  <c r="AN639" i="1"/>
  <c r="S660" i="1"/>
  <c r="V407" i="1"/>
  <c r="AB601" i="1"/>
  <c r="Y656" i="1"/>
  <c r="H637" i="1"/>
  <c r="J637" i="1" s="1"/>
  <c r="M637" i="1" s="1"/>
  <c r="F673" i="1"/>
  <c r="F674" i="1" s="1"/>
  <c r="S646" i="1"/>
  <c r="V61" i="1"/>
  <c r="P26" i="1"/>
  <c r="P25" i="1" s="1"/>
  <c r="P637" i="1" s="1"/>
  <c r="P672" i="1"/>
  <c r="P674" i="1" s="1"/>
  <c r="AK492" i="1"/>
  <c r="Y185" i="1"/>
  <c r="V184" i="1"/>
  <c r="Y54" i="1"/>
  <c r="AB54" i="1" s="1"/>
  <c r="V643" i="1"/>
  <c r="Y643" i="1" s="1"/>
  <c r="AB643" i="1" s="1"/>
  <c r="AH54" i="1"/>
  <c r="AE643" i="1"/>
  <c r="Y291" i="1"/>
  <c r="V290" i="1"/>
  <c r="J672" i="1"/>
  <c r="M672" i="1" s="1"/>
  <c r="M674" i="1" s="1"/>
  <c r="V629" i="1"/>
  <c r="S644" i="1"/>
  <c r="AH671" i="1"/>
  <c r="AK671" i="1" s="1"/>
  <c r="AK619" i="1"/>
  <c r="AK544" i="1"/>
  <c r="AE539" i="1"/>
  <c r="AE538" i="1" s="1"/>
  <c r="Y526" i="1"/>
  <c r="Y516" i="1" s="1"/>
  <c r="AB528" i="1"/>
  <c r="Y456" i="1"/>
  <c r="V661" i="1"/>
  <c r="AK305" i="1"/>
  <c r="AO305" i="1"/>
  <c r="Y277" i="1"/>
  <c r="AB279" i="1"/>
  <c r="V268" i="1"/>
  <c r="S232" i="1"/>
  <c r="AO269" i="1"/>
  <c r="AK269" i="1"/>
  <c r="AK233" i="1"/>
  <c r="AB233" i="1"/>
  <c r="AE667" i="1"/>
  <c r="AH209" i="1"/>
  <c r="AB204" i="1"/>
  <c r="AE205" i="1"/>
  <c r="V169" i="1"/>
  <c r="Y169" i="1" s="1"/>
  <c r="AB169" i="1" s="1"/>
  <c r="AE169" i="1" s="1"/>
  <c r="S657" i="1"/>
  <c r="V657" i="1" s="1"/>
  <c r="Y657" i="1" s="1"/>
  <c r="AB657" i="1" s="1"/>
  <c r="AE657" i="1" s="1"/>
  <c r="AH657" i="1" s="1"/>
  <c r="AK657" i="1" s="1"/>
  <c r="S138" i="1"/>
  <c r="V138" i="1" s="1"/>
  <c r="Y138" i="1" s="1"/>
  <c r="AB138" i="1" s="1"/>
  <c r="V26" i="1"/>
  <c r="Y26" i="1" s="1"/>
  <c r="AB26" i="1" s="1"/>
  <c r="AH31" i="1"/>
  <c r="AK31" i="1" s="1"/>
  <c r="V642" i="1"/>
  <c r="AN638" i="1" l="1"/>
  <c r="AM673" i="1"/>
  <c r="AM674" i="1" s="1"/>
  <c r="H673" i="1"/>
  <c r="H674" i="1" s="1"/>
  <c r="V660" i="1"/>
  <c r="Y407" i="1"/>
  <c r="AE601" i="1"/>
  <c r="AB656" i="1"/>
  <c r="Y61" i="1"/>
  <c r="AB61" i="1" s="1"/>
  <c r="AE61" i="1" s="1"/>
  <c r="V646" i="1"/>
  <c r="Y646" i="1" s="1"/>
  <c r="AB646" i="1" s="1"/>
  <c r="Y184" i="1"/>
  <c r="AB185" i="1"/>
  <c r="J674" i="1"/>
  <c r="AH643" i="1"/>
  <c r="AK643" i="1" s="1"/>
  <c r="AK54" i="1"/>
  <c r="AB291" i="1"/>
  <c r="Y290" i="1"/>
  <c r="Y629" i="1"/>
  <c r="AB629" i="1" s="1"/>
  <c r="AE629" i="1" s="1"/>
  <c r="V644" i="1"/>
  <c r="Y644" i="1" s="1"/>
  <c r="AB644" i="1" s="1"/>
  <c r="AH539" i="1"/>
  <c r="AH538" i="1" s="1"/>
  <c r="AE528" i="1"/>
  <c r="AB526" i="1"/>
  <c r="AB516" i="1" s="1"/>
  <c r="AB456" i="1"/>
  <c r="AB661" i="1" s="1"/>
  <c r="Y661" i="1"/>
  <c r="AE279" i="1"/>
  <c r="AB277" i="1"/>
  <c r="Y268" i="1"/>
  <c r="V232" i="1"/>
  <c r="AH667" i="1"/>
  <c r="AK209" i="1"/>
  <c r="AK667" i="1" s="1"/>
  <c r="AE204" i="1"/>
  <c r="AH205" i="1"/>
  <c r="S25" i="1"/>
  <c r="S637" i="1" s="1"/>
  <c r="V637" i="1" s="1"/>
  <c r="Y637" i="1" s="1"/>
  <c r="AB637" i="1" s="1"/>
  <c r="AH169" i="1"/>
  <c r="AK169" i="1" s="1"/>
  <c r="AE138" i="1"/>
  <c r="AH138" i="1" s="1"/>
  <c r="AK138" i="1" s="1"/>
  <c r="S672" i="1"/>
  <c r="S674" i="1" s="1"/>
  <c r="Y642" i="1"/>
  <c r="AB642" i="1" s="1"/>
  <c r="AE642" i="1" s="1"/>
  <c r="AB407" i="1" l="1"/>
  <c r="Y660" i="1"/>
  <c r="AH601" i="1"/>
  <c r="AE656" i="1"/>
  <c r="V672" i="1"/>
  <c r="Y672" i="1" s="1"/>
  <c r="AH61" i="1"/>
  <c r="AE646" i="1"/>
  <c r="AE26" i="1"/>
  <c r="AH26" i="1" s="1"/>
  <c r="AK26" i="1" s="1"/>
  <c r="V25" i="1"/>
  <c r="Y25" i="1" s="1"/>
  <c r="AB25" i="1" s="1"/>
  <c r="AE185" i="1"/>
  <c r="AB184" i="1"/>
  <c r="AE291" i="1"/>
  <c r="AB290" i="1"/>
  <c r="AH629" i="1"/>
  <c r="AE644" i="1"/>
  <c r="AK539" i="1"/>
  <c r="AK538" i="1" s="1"/>
  <c r="AE526" i="1"/>
  <c r="AE516" i="1" s="1"/>
  <c r="AE527" i="1"/>
  <c r="AH527" i="1" s="1"/>
  <c r="AK527" i="1" s="1"/>
  <c r="AH528" i="1"/>
  <c r="AB268" i="1"/>
  <c r="Y232" i="1"/>
  <c r="AE277" i="1"/>
  <c r="AH279" i="1"/>
  <c r="AH204" i="1"/>
  <c r="AK205" i="1"/>
  <c r="AK204" i="1" s="1"/>
  <c r="AH642" i="1"/>
  <c r="AE407" i="1" l="1"/>
  <c r="AB660" i="1"/>
  <c r="AE672" i="1"/>
  <c r="AK601" i="1"/>
  <c r="AK656" i="1" s="1"/>
  <c r="AH656" i="1"/>
  <c r="V674" i="1"/>
  <c r="AH646" i="1"/>
  <c r="AK646" i="1" s="1"/>
  <c r="AK61" i="1"/>
  <c r="AE25" i="1"/>
  <c r="AH25" i="1" s="1"/>
  <c r="AK25" i="1" s="1"/>
  <c r="AH185" i="1"/>
  <c r="AE184" i="1"/>
  <c r="AH291" i="1"/>
  <c r="AE290" i="1"/>
  <c r="AK629" i="1"/>
  <c r="AH644" i="1"/>
  <c r="AK644" i="1" s="1"/>
  <c r="AH526" i="1"/>
  <c r="AH516" i="1" s="1"/>
  <c r="AK528" i="1"/>
  <c r="AK526" i="1" s="1"/>
  <c r="AK516" i="1" s="1"/>
  <c r="AK279" i="1"/>
  <c r="AK277" i="1" s="1"/>
  <c r="AH277" i="1"/>
  <c r="AE268" i="1"/>
  <c r="AB232" i="1"/>
  <c r="Y674" i="1"/>
  <c r="AB672" i="1"/>
  <c r="AB674" i="1" s="1"/>
  <c r="AK642" i="1"/>
  <c r="AH672" i="1"/>
  <c r="AK672" i="1" s="1"/>
  <c r="AK674" i="1" s="1"/>
  <c r="AE660" i="1" l="1"/>
  <c r="AH407" i="1"/>
  <c r="AK185" i="1"/>
  <c r="AK184" i="1" s="1"/>
  <c r="AH184" i="1"/>
  <c r="AK291" i="1"/>
  <c r="AK290" i="1" s="1"/>
  <c r="AH290" i="1"/>
  <c r="AH268" i="1"/>
  <c r="AE232" i="1"/>
  <c r="AE637" i="1" s="1"/>
  <c r="AH637" i="1" s="1"/>
  <c r="AH660" i="1" l="1"/>
  <c r="AK407" i="1"/>
  <c r="AK660" i="1" s="1"/>
  <c r="AO407" i="1"/>
  <c r="AE673" i="1"/>
  <c r="AE674" i="1" s="1"/>
  <c r="AK268" i="1"/>
  <c r="AK232" i="1" s="1"/>
  <c r="AO268" i="1"/>
  <c r="AH232" i="1"/>
  <c r="AK637" i="1"/>
  <c r="AH673" i="1"/>
  <c r="AH674" i="1" s="1"/>
</calcChain>
</file>

<file path=xl/sharedStrings.xml><?xml version="1.0" encoding="utf-8"?>
<sst xmlns="http://schemas.openxmlformats.org/spreadsheetml/2006/main" count="2279" uniqueCount="487">
  <si>
    <t>(тыс. рублей)</t>
  </si>
  <si>
    <t>Наименование</t>
  </si>
  <si>
    <t>Ведомство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</si>
  <si>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</si>
  <si>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</si>
  <si>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</si>
  <si>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</si>
  <si>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направления обеспечения деятельности муниципальных органов Старополтавского муниципального района</t>
  </si>
  <si>
    <t>Расходы на выплату персоналу в целях обеспечения выполнения функций муниципальными органами, казенными учреждениями</t>
  </si>
  <si>
    <t>100</t>
  </si>
  <si>
    <t>Закупка товаров, работ и услуг для муниципальных нужд</t>
  </si>
  <si>
    <t>200</t>
  </si>
  <si>
    <t>АДМИНИСТРАЦИЯ  СТАРОПОЛТАВСКОГО МУНИЦИПАЛЬНОГО РАЙОНА</t>
  </si>
  <si>
    <t>Функционирование Правительства РФ, высших  исполнительных органов государственной власти субъектов РФ, местных администраций</t>
  </si>
  <si>
    <t>0104</t>
  </si>
  <si>
    <t>Субвенция на организационное обеспечение деятельности территориальных административных комиссий</t>
  </si>
  <si>
    <t>Закупка товаров ,работ и услуг для муниципальных нужд</t>
  </si>
  <si>
    <t>Субвенция на создание, исполнение функций и обеспечение деятельности муниципальных комиссий по делам несовершеннолетних и защите их прав</t>
  </si>
  <si>
    <t>Субвенция на осуществление  отдельных государственных полномочий ВО по хранению, комплектованию, учету и использованию документов архивного фонда</t>
  </si>
  <si>
    <t>Иные бюджетные ассигнования</t>
  </si>
  <si>
    <t>800</t>
  </si>
  <si>
    <t>Резервные фонды</t>
  </si>
  <si>
    <t>0111</t>
  </si>
  <si>
    <t>Другие общегосударственные вопросы</t>
  </si>
  <si>
    <t>0113</t>
  </si>
  <si>
    <t>Муниципальная программа "Снижение административных барьеров, оптимизация и повышение качества предоставления  государственных и муниципальных услуг на базе многофункционального центра предоставления государственных и муниципальных услуг  Старополтавского муниципального района Волгоградской области на 2014 и плановый период 2015-2016  гг"</t>
  </si>
  <si>
    <t xml:space="preserve">Субсидии бюджетным учреждениям на иные цели </t>
  </si>
  <si>
    <t>600</t>
  </si>
  <si>
    <t>НАЦИОНАЛЬНАЯ БЕЗОПАСНОСТЬ И ПРАВООХРАНИТЕЛЬНАЯ ДЕЯТЕЛЬНОСТЬ</t>
  </si>
  <si>
    <t>0300</t>
  </si>
  <si>
    <t>0309</t>
  </si>
  <si>
    <t>Другие вопросы в области национальной безопасности</t>
  </si>
  <si>
    <t>902</t>
  </si>
  <si>
    <t>0314</t>
  </si>
  <si>
    <t>НАЦИОНАЛЬНАЯ ЭКОНОМИКА</t>
  </si>
  <si>
    <t>0400</t>
  </si>
  <si>
    <t>Сельское хозяйство</t>
  </si>
  <si>
    <t>0405</t>
  </si>
  <si>
    <t xml:space="preserve">67 0 7028 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</si>
  <si>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</si>
  <si>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</si>
  <si>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</si>
  <si>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</si>
  <si>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</si>
  <si>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</si>
  <si>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</si>
  <si>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</si>
  <si>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Коммунальное хозяйство</t>
  </si>
  <si>
    <t>0502</t>
  </si>
  <si>
    <t>Капитальные вложения в объекты недвижимого имущества государственной (муниципальной) собственности</t>
  </si>
  <si>
    <t>400</t>
  </si>
  <si>
    <t>Муниципальная программа  "Природоохранные мероприятия направленные на снижение негативного воздействия на окружающую среду на 2014-2016 годы"</t>
  </si>
  <si>
    <t>Субвенция на компенсацию (возмещение) выпадающих доходов ресурсоснабжающих организаций, связанных с применением ими социальных тарифов (цен) на коммунальные ресурсы (услуги)  и услуги технического водоснабжения, поставляемого населению</t>
  </si>
  <si>
    <t>Другие вопросы в области жилищно-коммунального хозяйства</t>
  </si>
  <si>
    <t>0505</t>
  </si>
  <si>
    <t>Программа "Энергосбережение и повышение энергоэффективности на территории Старополтавского муниципального района Волгоградской области на 2014-2016 годы"</t>
  </si>
  <si>
    <t>ОБРАЗОВАНИЕ</t>
  </si>
  <si>
    <t>0700</t>
  </si>
  <si>
    <t>Молодежная политика и оздоровление детей</t>
  </si>
  <si>
    <t>0707</t>
  </si>
  <si>
    <t xml:space="preserve">КУЛЬТУРА И КИНЕМАТОГРАФИЯ </t>
  </si>
  <si>
    <t>0800</t>
  </si>
  <si>
    <t>Культура</t>
  </si>
  <si>
    <t>0801</t>
  </si>
  <si>
    <t>Субсидии на иные цели</t>
  </si>
  <si>
    <t>СОЦИАЛЬНАЯ ПОЛИТИКА</t>
  </si>
  <si>
    <t>1000</t>
  </si>
  <si>
    <t>Пенсионное обеспечение</t>
  </si>
  <si>
    <t>1001</t>
  </si>
  <si>
    <t>Социальное обеспечение и иные выплаты населению</t>
  </si>
  <si>
    <t>300</t>
  </si>
  <si>
    <t>Социальное обеспечение населения</t>
  </si>
  <si>
    <t>1003</t>
  </si>
  <si>
    <t>Субвенция на предоставление субсидий гражданам на оплату жилья и коммунальных услуг</t>
  </si>
  <si>
    <t>ФИЗИЧЕСКАЯ КУЛЬТУРА И СПОРТ</t>
  </si>
  <si>
    <t>1100</t>
  </si>
  <si>
    <t>Массовый спорт</t>
  </si>
  <si>
    <t>1102</t>
  </si>
  <si>
    <t>СРЕДСТВА МАССОВОЙ ИНФОРМАЦИИ</t>
  </si>
  <si>
    <t>1200</t>
  </si>
  <si>
    <t>Периодическая печать и издательства</t>
  </si>
  <si>
    <t>1202</t>
  </si>
  <si>
    <t>913</t>
  </si>
  <si>
    <t>Субвенция на организационное обеспечение деятельности органов опеки и попечительства</t>
  </si>
  <si>
    <t>Дошкольное образование</t>
  </si>
  <si>
    <t>0701</t>
  </si>
  <si>
    <t>Общее образование</t>
  </si>
  <si>
    <t>0702</t>
  </si>
  <si>
    <t>Школы-детские сады, школы начальные, неполные средние и средние</t>
  </si>
  <si>
    <t>Муниципальные программы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</si>
  <si>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</si>
  <si>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 xml:space="preserve">Субсидии на иные цели бюджетным учреждениям </t>
  </si>
  <si>
    <t xml:space="preserve">Субсидии на иные цели автономным учреждениям </t>
  </si>
  <si>
    <t>Другие вопросы в области образования</t>
  </si>
  <si>
    <t>0709</t>
  </si>
  <si>
    <t>Охрана семьи и детства</t>
  </si>
  <si>
    <t>1004</t>
  </si>
  <si>
    <t>1101</t>
  </si>
  <si>
    <t>ФИНАНСОВЫЙ ОТДЕЛ АДМИНИСТРАЦИИ СТАРОПОЛТАВСКОГО МУНИЦИПАЛЬНОГО РАЙОНА</t>
  </si>
  <si>
    <t>927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</si>
  <si>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</si>
  <si>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0106</t>
  </si>
  <si>
    <t>Уплата налога на имущество организаций и земельного налога муниципальной власти и казенными учреждениями</t>
  </si>
  <si>
    <t>КОНТРОЛЬНО-СЧЕТНАЯ ПАЛАТА СТАРОПОЛТАВСКОГО МУНИЦИПАЛЬНОГО РАЙОНА</t>
  </si>
  <si>
    <t>Обеспечение деятельности муниципальных  органов Старополтавского муниципального района</t>
  </si>
  <si>
    <t>ИТОГО</t>
  </si>
  <si>
    <t>0105</t>
  </si>
  <si>
    <t>0503</t>
  </si>
  <si>
    <t>итого</t>
  </si>
  <si>
    <t xml:space="preserve">Резервные фонды </t>
  </si>
  <si>
    <t>Межбюджетные трансферты</t>
  </si>
  <si>
    <t>500</t>
  </si>
  <si>
    <t>КУЛЬТУРА И КИНЕМАТОГРАФИЯ</t>
  </si>
  <si>
    <t xml:space="preserve">СТАРОПОЛТАВСКАЯ РАЙОННАЯ ДУМА </t>
  </si>
  <si>
    <t>Мероприятия по коммунальному хозяйству</t>
  </si>
  <si>
    <t>Субсидии на иные цели (МБОУ "Гмелинская СШ")</t>
  </si>
  <si>
    <t>ДГП "Развитие  и поддержка малого и среднего предпринимательства в Волгоградской области на 2013-2017 годы"</t>
  </si>
  <si>
    <t>18 3 8064</t>
  </si>
  <si>
    <t xml:space="preserve">Субвенция на государственную регистрацию актов гражданского состояния </t>
  </si>
  <si>
    <t xml:space="preserve">Субсидии на поощрение победителей конкурса среди комиссий по делам несовершеннолетних и защите их прав муниципальных районов, городских округов </t>
  </si>
  <si>
    <t>11 1 7008</t>
  </si>
  <si>
    <t>Иные межбюджетные трансферты из федерального бюджета на завершение работ по созданию сети многофункциональных центров предоставления государственных и муниципальных услуг, на 2014-2015 годы</t>
  </si>
  <si>
    <t>Физическая культура</t>
  </si>
  <si>
    <t xml:space="preserve">Субсидии на иные цели </t>
  </si>
  <si>
    <t>Непрограммные расходы муниципального органа Старополтавского муниципального района</t>
  </si>
  <si>
    <t>99 0 8067</t>
  </si>
  <si>
    <t>Расходы на выплаты персоналу  в целях обеспечения выполнения функций муниципальными органами, казенными учреждениями</t>
  </si>
  <si>
    <t>Предоставление субсидий бюджетным, автономным учреждениям и иным некоммерческим организациям</t>
  </si>
  <si>
    <t>Субвенция на предоставление мер социальной поддержки по оплате жилья и коммунальных услуг специалистам учреждений культуры, работающим и проживающим в сельской местности</t>
  </si>
  <si>
    <t xml:space="preserve">Расходы на выплаты персоналу  в целях обеспечения выполнения функций муниципальными органами, казенными учреждениями </t>
  </si>
  <si>
    <t>Финансовое обеспечение мероприятий  по временному социально-бытовому обустройству лиц, вынуждено покинувших территорию Украины и находящихся в пунктах временного размещения, федеральн.)</t>
  </si>
  <si>
    <t>Финансовое обеспечение мероприятий  по временному социально-бытовому обустройству лиц, вынуждено покинувших территорию Украины и находящихся в пунктах временного размещения, обл. рез. фонд)</t>
  </si>
  <si>
    <t>18 6 5392</t>
  </si>
  <si>
    <t>Целевая статья (муниципальная программа и непрограммное направление деятельности)</t>
  </si>
  <si>
    <t>99 0</t>
  </si>
  <si>
    <t>ОТДЕЛ ПО ОБРАЗОВАНИЮ,СПОРТУ И МОЛОДЕЖНОЙ ПОЛИТИКЕ АДМИНИСТРАЦИИ СТАРОПОЛТАВСКОГО МУНИЦИПАЛЬНОГО РАЙОНА</t>
  </si>
  <si>
    <t>Субвенции на организацию питания детей из малоимущих семей и детей, находящихся на учете у фтизиатра, обучающихся в общеобразовательных организациях (областн)</t>
  </si>
  <si>
    <t>Судебная система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</si>
  <si>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</t>
  </si>
  <si>
    <t>Предоставление услуг (работ) в сфере образования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</si>
  <si>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</si>
  <si>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</si>
  <si>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1403</t>
  </si>
  <si>
    <t>Прочие межбюджетные трансферты общего характера</t>
  </si>
  <si>
    <t xml:space="preserve">01 0 </t>
  </si>
  <si>
    <t>Мероприятия по оснащению системами видеонаблюдения образовательных учреждений</t>
  </si>
  <si>
    <t>99 0 00 70010</t>
  </si>
  <si>
    <t>99 0 00 70030</t>
  </si>
  <si>
    <t>99 0 00 70040</t>
  </si>
  <si>
    <t>99 0 00 59320</t>
  </si>
  <si>
    <t>99 0 00 70270</t>
  </si>
  <si>
    <t>99 0 00 70510</t>
  </si>
  <si>
    <t>99 0 00 70530</t>
  </si>
  <si>
    <t>99 0 00 70450</t>
  </si>
  <si>
    <t>99 0 00 70020</t>
  </si>
  <si>
    <t>90 0 00 00000</t>
  </si>
  <si>
    <t>99 0 00 00000</t>
  </si>
  <si>
    <t>10 0 00 00000</t>
  </si>
  <si>
    <t>04 0 00 00000</t>
  </si>
  <si>
    <t>06 0 00 00000</t>
  </si>
  <si>
    <t>18 0 00 00000</t>
  </si>
  <si>
    <t>09 0 00 00000</t>
  </si>
  <si>
    <t>50 0 00 00000</t>
  </si>
  <si>
    <t>15 0 00 00000</t>
  </si>
  <si>
    <t>11 0 00 00000</t>
  </si>
  <si>
    <t>01 0 00 00000</t>
  </si>
  <si>
    <t>51 0 00 00000</t>
  </si>
  <si>
    <t>02 0 00 00000</t>
  </si>
  <si>
    <t>51 0 00 70360</t>
  </si>
  <si>
    <t>51 0 00 70370</t>
  </si>
  <si>
    <t>12 0 00 00000</t>
  </si>
  <si>
    <t>12 0 00 70390</t>
  </si>
  <si>
    <t>12 0 00 S0390</t>
  </si>
  <si>
    <t>13 0 00 00000</t>
  </si>
  <si>
    <t>99 0 00 70420</t>
  </si>
  <si>
    <t>99 0 00 70430</t>
  </si>
  <si>
    <t>99 0 00 70340</t>
  </si>
  <si>
    <t>99 0 00 70400</t>
  </si>
  <si>
    <t>99 0 00 70410</t>
  </si>
  <si>
    <t>Муниципальная программа "Поддержка социально-ориентированных некоммерческих организаций Старополтавского муниципального района на 2015-2017 годы"</t>
  </si>
  <si>
    <t>"Формирование доступной среды жизнедеятельности для инвалидов и маломобильных групп населения  Старополтавского муниципального района на 2014-2020 годы"</t>
  </si>
  <si>
    <t>51 0 00 70361</t>
  </si>
  <si>
    <t>90 0 00 81010</t>
  </si>
  <si>
    <t>Расходы на выплату персоналу в целях обеспечения выполнения функций муниципальными органами, казенными учреждениями (переданные полномочия)</t>
  </si>
  <si>
    <t>99 0 00 70870</t>
  </si>
  <si>
    <t>Предоставление субсидий бюджетным, автономным учреждениям и иным некоммерческим организациям (субсидия обл)</t>
  </si>
  <si>
    <t>99 0 00 70070</t>
  </si>
  <si>
    <t>Предоставление субсидий бюджетным, автономным учреждениям и иным некоммерческим организациям (район)</t>
  </si>
  <si>
    <t>99 0 00 52240</t>
  </si>
  <si>
    <t xml:space="preserve">51 0  00 70351 </t>
  </si>
  <si>
    <t xml:space="preserve">51 0  00 70352 </t>
  </si>
  <si>
    <t xml:space="preserve">51 0  00 70353 </t>
  </si>
  <si>
    <t>51 0 00 70362</t>
  </si>
  <si>
    <t>51 0 00 70363</t>
  </si>
  <si>
    <t>Субсидии из областного бюджета на приобретение  замену оконных блоков и выполнении необходимых для этого работ в зданиях образовательных организаций</t>
  </si>
  <si>
    <t>99 0 00 80020</t>
  </si>
  <si>
    <t>99 0 00 51200</t>
  </si>
  <si>
    <t>Софинансирование к 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</si>
  <si>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 xml:space="preserve">51 0 00 00000 </t>
  </si>
  <si>
    <t>51 0 00 S0390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</si>
  <si>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</si>
  <si>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51 0 00 70390</t>
  </si>
  <si>
    <t>03 0 00 00000</t>
  </si>
  <si>
    <t>10 0  00 00000</t>
  </si>
  <si>
    <t>51 0 00 70220</t>
  </si>
  <si>
    <t>Субвенции на предупреждение и ликвидацию болезней животных, их лечение, защиту населения от болезней, общих для человека и животных, в части организации и проведения мероприятий по отлову, содержанию и уничтожению безнадзорных животных(ЗВО от 15.07.2013 г. №94-ОД)</t>
  </si>
  <si>
    <t>Субвенции на предупреждение и ликвидацию болезней животных, их лечение, защиту населения от болезней, общих для человека и животных, в части содержания скотомогильников(биометрических ям)</t>
  </si>
  <si>
    <t>"Организация отдыха и оздоровления детей Старополтавского муниципального района на 2017-2019 годы"</t>
  </si>
  <si>
    <t>изменения район</t>
  </si>
  <si>
    <t>0703</t>
  </si>
  <si>
    <t>Дополнительное образование детей</t>
  </si>
  <si>
    <t>"Сохранение и развитие культурной политики на территории Старополтавского муниципального района" на 2017-2019 годы</t>
  </si>
  <si>
    <t>99 0 00 70840</t>
  </si>
  <si>
    <t>Иные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</t>
  </si>
  <si>
    <t xml:space="preserve">Предоставление субсидий бюджетным,автономным учреждениям и иным некомерческим организациям </t>
  </si>
  <si>
    <t>15 0 00 S0980</t>
  </si>
  <si>
    <t>14 0 00 R5581</t>
  </si>
  <si>
    <t>Расходы МКУ "Централизованная бухгалтерия по Старополтавскомй району"</t>
  </si>
  <si>
    <t>14 0 00 00000</t>
  </si>
  <si>
    <t>Иные межбюджетные трансферты (фед)</t>
  </si>
  <si>
    <t>540</t>
  </si>
  <si>
    <t>Иные межбюджетные трансферты (обл)</t>
  </si>
  <si>
    <t>Водное хозяйство</t>
  </si>
  <si>
    <t>Непрограммные расходы муниципального органа Старополтавского муниципалоьного района</t>
  </si>
  <si>
    <t>Межбюджетные трансферты передаваемые бюджетам поселений на осуществление части полномочий муниципальнгого района</t>
  </si>
  <si>
    <t>0406</t>
  </si>
  <si>
    <t>04 0 00 0000</t>
  </si>
  <si>
    <t>Премии и гранты</t>
  </si>
  <si>
    <t>16 0 00 00000</t>
  </si>
  <si>
    <t>Мероприятия по межеванию земельных участков</t>
  </si>
  <si>
    <t>Раздел, подраздел</t>
  </si>
  <si>
    <t>Группа видов расходов</t>
  </si>
  <si>
    <t>Сумма</t>
  </si>
  <si>
    <t>2018 год</t>
  </si>
  <si>
    <t>изменения обл</t>
  </si>
  <si>
    <t>2019 год</t>
  </si>
  <si>
    <t xml:space="preserve">99 0 00 00000 </t>
  </si>
  <si>
    <t>99 0 00 80030</t>
  </si>
  <si>
    <t>Условно утвержденные расходы</t>
  </si>
  <si>
    <t>17 0 00 00000</t>
  </si>
  <si>
    <t xml:space="preserve">Расходы по повышению финансовой грамотности детей (обл субсидия) </t>
  </si>
  <si>
    <t>Субвенции на осуществление образовательного процесса муниципальными общеобразовательными организациям (областн) Школы</t>
  </si>
  <si>
    <t>51 0 00 71490</t>
  </si>
  <si>
    <t>51 0 00 71491</t>
  </si>
  <si>
    <t>51 0 00 71492</t>
  </si>
  <si>
    <t>51 0 00 71493</t>
  </si>
  <si>
    <t>"Энергосбережение и повышение энергоэффективности на территории Старополтавского муниципального района Волгоградской области на 2017-2019 годы"</t>
  </si>
  <si>
    <t xml:space="preserve"> Расходы на обеспечение деятельности (оказание услуг) казенных учреждений  (МКУ ДО ДДТ)</t>
  </si>
  <si>
    <t xml:space="preserve"> Расходы на обеспечение деятельности (оказание услуг) казенных учреждений  (МКУ ДО ДЮСШ)</t>
  </si>
  <si>
    <t xml:space="preserve"> Расходы на обеспечение деятельности (оказание услуг) казенных учреждений  (МКУ ДО ДМШ)</t>
  </si>
  <si>
    <t>Расходы МКУ "Образование"</t>
  </si>
  <si>
    <t>ВМП - 0701</t>
  </si>
  <si>
    <t>ВМП - 0702</t>
  </si>
  <si>
    <t>ВМП - 0703</t>
  </si>
  <si>
    <t>1006</t>
  </si>
  <si>
    <t>Другие вопросы в области социальной политики</t>
  </si>
  <si>
    <t>Субвенция на предоставление субсидий гражданам на оплату жилья и коммунальных услуг (Расходы на обеспечение деятельности органа местного самоуправления муниципального района)</t>
  </si>
  <si>
    <t>изменения обл март</t>
  </si>
  <si>
    <t>изменения район март</t>
  </si>
  <si>
    <t>11 0 00 71530</t>
  </si>
  <si>
    <t>99 0 00 71150</t>
  </si>
  <si>
    <t xml:space="preserve">Межбюджетные трансферты </t>
  </si>
  <si>
    <t>изменения район 30.03.18</t>
  </si>
  <si>
    <t>2018</t>
  </si>
  <si>
    <t>Иные бюджетные ассигнования (Субсидии на транспортные перевозки)</t>
  </si>
  <si>
    <t>изменения обл (май)</t>
  </si>
  <si>
    <t>изменения район (май)</t>
  </si>
  <si>
    <t>01 0 00 R5670</t>
  </si>
  <si>
    <t>31.05 изменения обл</t>
  </si>
  <si>
    <t>31.05. изменения район</t>
  </si>
  <si>
    <t>99 0  00 00000</t>
  </si>
  <si>
    <t>Расходы на выплату персоналу в целях обеспечения выполнения функций муниципальными органами, казенными учреждениями (з/плата техперсоналу детских пришкольных групп)</t>
  </si>
  <si>
    <t>изменения обл (июль)</t>
  </si>
  <si>
    <t>изменения район (июль)</t>
  </si>
  <si>
    <t>"Повышение безопасности дорожного движения в Старополтавском муниципальном районе Волгоградской области на 2018-2020 годы"</t>
  </si>
  <si>
    <t>Муниципальная программа "Повышение качества предоставления услуг населению в сфере водоснабжения Старополтавского муниципального района на 2018-2021 годы"</t>
  </si>
  <si>
    <t>Софинансированиерайонного бюджета к областной субсидии</t>
  </si>
  <si>
    <t>19 0 00 00000</t>
  </si>
  <si>
    <t>изменения обл (сент)</t>
  </si>
  <si>
    <t>изменения район (сент)</t>
  </si>
  <si>
    <t>01 0 00 71560</t>
  </si>
  <si>
    <t>010 00 00000</t>
  </si>
  <si>
    <t xml:space="preserve">Муниципальная программа "Устойчивое развитие сельских территорий Старополтавского района Волгоградской области на 2014-2017 годы и на период до 2020 года"  </t>
  </si>
  <si>
    <t>Капитальные вложения в объекты недвижимого имущества государственной (муниципальной) собственности (район)</t>
  </si>
  <si>
    <t>Капитальные вложения в объекты недвижимого имущества государственной (муниципальной) собственности (обл)</t>
  </si>
  <si>
    <t>изменения обл (октябрь)</t>
  </si>
  <si>
    <t>изменения район (октябрь)</t>
  </si>
  <si>
    <t>изменения обл (30.10)</t>
  </si>
  <si>
    <t>изменения район (30.10)</t>
  </si>
  <si>
    <t>(в ред. от __.__.2019 г. № _____)</t>
  </si>
  <si>
    <t>район</t>
  </si>
  <si>
    <t>обл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</si>
  <si>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</si>
  <si>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</si>
  <si>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района</t>
  </si>
  <si>
    <t>99 0 00 20020</t>
  </si>
  <si>
    <t>Оценка недвижимости</t>
  </si>
  <si>
    <t xml:space="preserve"> Расходы на обеспечение деятельности (оказание услуг) казенных учреждений  (Бассейн)</t>
  </si>
  <si>
    <t>Переданные полномочия по содержанию кладбищ (за сч субс на сбалансир)</t>
  </si>
  <si>
    <t>Расходы на выплату персоналу в целях обеспечения выполнения функций муниципальными органами, казенными учреждениями (Солнышко обл)</t>
  </si>
  <si>
    <t>51 0  00 70350</t>
  </si>
  <si>
    <t>Закупка товаров, работ и услуг для муниципальных нужд (Солнышко обл)</t>
  </si>
  <si>
    <t>Расходы на выплату персоналу в целях обеспечения выполнения функций муниципальными органами, казенными учреждениями  (Солнышко район)</t>
  </si>
  <si>
    <t>Закупка товаров, работ и услуг для муниципальных нужд  (Солнышко район)</t>
  </si>
  <si>
    <t>Иные бюджетные ассигнования  (Солнышко район)</t>
  </si>
  <si>
    <t>Расходы на выплату персоналу в целях обеспечения выполнения функций муниципальными органами, казенными учреждениями (областн дошкольн группы)</t>
  </si>
  <si>
    <t>Закупка товаров, работ и услуг для муниципальных нужд (областн дошкольн группы)</t>
  </si>
  <si>
    <t>Расходы на дошкольное образование (областн дошкольн группы)</t>
  </si>
  <si>
    <t>Расходы на дошкольное образование  (Солнышко район)</t>
  </si>
  <si>
    <t>Расходы на дошкольное образование  (Солнышко обл)</t>
  </si>
  <si>
    <t>Расходы на дошкольное образование (район дошкольн группы)</t>
  </si>
  <si>
    <t>Обеспечение проведения Всероссийской переписи населения 2020 года</t>
  </si>
  <si>
    <t>9900000000</t>
  </si>
  <si>
    <t>Благоустройство</t>
  </si>
  <si>
    <t>Расходы на выплату персоналу в целях обеспечения выполнения функций муниципальными органами, казенными учреждениями (дошкольн группы район)</t>
  </si>
  <si>
    <t>Муниципальная программа "Развитие и совершенствование системы гражданской обороны, защиты населения от чрезвычайных ситуаций природного и техногенного характерами и снижения рисков их возникновения на территории Старополтавского муниципального района" на 2020-2022 годы</t>
  </si>
  <si>
    <t>МП "Профилактика  терроризма и экстремизма в образовательных учреждениях Старополтавского муниципального района Волгоградской области на 2020-2022 годы"</t>
  </si>
  <si>
    <t>99 0 00 70370</t>
  </si>
  <si>
    <t>Муниципальная программа "Развитие сельского хозяйства и регулирование рынков сельскохозяйственной продукции, сырья и продовольствия Старополтавского муниципального района на 2017-2025 годы"</t>
  </si>
  <si>
    <t xml:space="preserve"> к Решению районной Думы</t>
  </si>
  <si>
    <t>99 0 00 S1740</t>
  </si>
  <si>
    <t>51 0 00 71170</t>
  </si>
  <si>
    <t>Субсидия из областного бюджета на замену осветительных приборов и выполнении необходимых для этого работ в зданиях образовательных организаций</t>
  </si>
  <si>
    <t>15 0 00 S1840</t>
  </si>
  <si>
    <t>Софинансирование к субсидии из областного бюджета на приобретение и замену осветительных приборов</t>
  </si>
  <si>
    <t>Субсидия из областного бюджета на ремонт кровли и выполнении необходимых для этого работ в зданиях образовательных организаций</t>
  </si>
  <si>
    <t>15 0 00 S1850</t>
  </si>
  <si>
    <t>Закупка товаров, работ и услуг для муниципальных нужд (обл субсидия на замену осветит.приборов)</t>
  </si>
  <si>
    <t>Закупка товаров, работ и услуг для муниципальных нужд (обл субсидия на ремонт кровли)</t>
  </si>
  <si>
    <t>Софинансирование к субсидии из областного бюджета на ремонт кровли</t>
  </si>
  <si>
    <t>20 0 00 00000</t>
  </si>
  <si>
    <t>Субсидия из областного бюджета на ремонт площадок для проведения линеек и других массовых мероприятий</t>
  </si>
  <si>
    <t>20 0 00 S1890</t>
  </si>
  <si>
    <t>Закупка товаров, работ и услуг для муниципальных нужд (обл. субс.на ремонт площадок для линеек)</t>
  </si>
  <si>
    <t>Софинансирование к субсидии из областного бюджета на ремонт площадок для линеек</t>
  </si>
  <si>
    <t>22 0 00 00000</t>
  </si>
  <si>
    <t>Субсидия из областного (федер) бюджета на питание детей 1-4 кл.</t>
  </si>
  <si>
    <t>22 0 00 L3040</t>
  </si>
  <si>
    <t>Закупка товаров, работ и услуг для муниципальных нужд (обл (фед) субс.на питание детей 1-4 кл)</t>
  </si>
  <si>
    <t>Субвенция из областного бюджета на питание детей 5-11 кл</t>
  </si>
  <si>
    <t>22 0 00 70370</t>
  </si>
  <si>
    <t>22 0 00 S0370</t>
  </si>
  <si>
    <t>Закупка товаров, работ и услуг для муниципальных нужд (обл субвенция на питание детей 5-11 кл)</t>
  </si>
  <si>
    <t>Закупка товаров, работ и услуг для муниципальных нужд (софинансирование к субв.на питание детей 5-11 кл)</t>
  </si>
  <si>
    <t>Закупка товаров, работ и услуг для муниципальных нужд (софинансирование субс.(фед) на питание детей 1-4 кл)</t>
  </si>
  <si>
    <t>Частичная компенсация из районного бюджета питания детей нельготных категорий и инвалидов</t>
  </si>
  <si>
    <t>Закупка товаров, работ и услуг для муниципальных нужд (нельготные категории и инвалиды районный бюджет)</t>
  </si>
  <si>
    <t>22 0 00 00190</t>
  </si>
  <si>
    <t>51 0 00 53030</t>
  </si>
  <si>
    <t>Непрограммные расходы</t>
  </si>
  <si>
    <t>Непрограммные расходы муниципального органа Старополтавского муниципального района  (район бюдж)</t>
  </si>
  <si>
    <t>Субвенция на осуществление  полномочий ВО по управлению регулируемых тарифов на регулярные перевозки по муниципальным маршрутам</t>
  </si>
  <si>
    <t xml:space="preserve">21 0 00 00000 </t>
  </si>
  <si>
    <t>софинансирование</t>
  </si>
  <si>
    <t>Субсидия на дор деятельность</t>
  </si>
  <si>
    <t>софинанирование район оборудование для доочистки воды</t>
  </si>
  <si>
    <t>Расходы на выплаты персоналу  в целях обеспечения выполнения функций муниципальными органами, казенными учреждениями ОКС)</t>
  </si>
  <si>
    <t>Закупка товаров, работ и услуг для муниципальных нужд (ОКС)</t>
  </si>
  <si>
    <t>Иные бюджетные ассигнования (ОКС)</t>
  </si>
  <si>
    <t>Иные бюджетные ассигнования (налоги)</t>
  </si>
  <si>
    <t>99 0 00 71152</t>
  </si>
  <si>
    <t>99 0 00 81030</t>
  </si>
  <si>
    <t>Субс на приобретение и установку оборудования для доочистки воды</t>
  </si>
  <si>
    <t>18 0 00 71970</t>
  </si>
  <si>
    <t>18 0 00 S1970</t>
  </si>
  <si>
    <t>Субс на приобретение техники для подвоза воды</t>
  </si>
  <si>
    <t>18 0 00 71960</t>
  </si>
  <si>
    <t>18 0 00 S1960</t>
  </si>
  <si>
    <t>Софинансирование к субс на приобретение техники для подвоза воды</t>
  </si>
  <si>
    <t>Субс на софинансирование капитальных вложений в объекты питьевого водоснабжения</t>
  </si>
  <si>
    <t>субсидия из областного  бюджета (проект Гмелинка)</t>
  </si>
  <si>
    <t>18 0 00 72040</t>
  </si>
  <si>
    <t>18 0 00 S2040</t>
  </si>
  <si>
    <t>субсидия из областного и федерального  бюджета (ремонт Гмелинка Ст Полт)</t>
  </si>
  <si>
    <t>18 0 00 L2430</t>
  </si>
  <si>
    <t>софинансирование к субс из областного и федерального  бюджета (ремонт Гмелинка Ст Полт)</t>
  </si>
  <si>
    <t>99 0 00 S1930</t>
  </si>
  <si>
    <t>субс на ремонт уличного освещения</t>
  </si>
  <si>
    <t>0310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</si>
  <si>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- ДБО "Ромашка"</t>
  </si>
  <si>
    <t>Субвенция по оплате жилья и коммунальных услуг  работникам библиотек и медицинским работникам образовательных учреждений, работающих в сельской местности</t>
  </si>
  <si>
    <t>Субвенция по оплате жилья и коммунальных услуг педагогических работников образовательных учреждений, работающих в сельской местности</t>
  </si>
  <si>
    <t>Субвенции на выплату компенсации части родительской платы за содержание ребенка в муниципальных образовательных учреждениях</t>
  </si>
  <si>
    <t>Субвенция на выплату пособий по опеке и попечительству</t>
  </si>
  <si>
    <t xml:space="preserve">Субвенция на оплату труда приемных родителей и предоставляемые им меры социальной поддержки </t>
  </si>
  <si>
    <t>Защита населения и территории от чрезвычайных ситуаций природного и техногенного характера, пожарная безопасность</t>
  </si>
  <si>
    <t>Передаваемые полномочия муниципального района на содержание дорог</t>
  </si>
  <si>
    <t>99 0 00 81020</t>
  </si>
  <si>
    <t>Субсидии на размещение информации на доведение информации о социально-экономическом и культурном развитиии</t>
  </si>
  <si>
    <t>Муниципальная программа "Профилактика  правонарушений, терроризма и экстремизма в  Старополтавском муниципальном районе Волгоградской области на 2021-2023 годы"</t>
  </si>
  <si>
    <t>Ведомственная целевая программа "Развитие  образования Старополтавского муниципального района Волгоградской области на 2021-2023 годы"</t>
  </si>
  <si>
    <t>Ведомственная целевая программа "Развитие  образования Старополтавского муниципального района Волгоградской области на 2021-2023 годы" (район)</t>
  </si>
  <si>
    <t xml:space="preserve">Иные межбюджетные трансферты на выплаты  молодым специалистам, работающим в областных государственных и муниципальных учреждениях, расположенных в сельских поселениях </t>
  </si>
  <si>
    <t>Муниципальная программа "Повышение безопасности дорожного движения в Старополтавском районе Волгоградской области на 2021-2023 годы"</t>
  </si>
  <si>
    <t>"Формирование доступной среды жизнедеятельности для инвалидов и маломобильных групп населения  Старополтавского муниципального района на 2021-2023 годы"</t>
  </si>
  <si>
    <t>Ведомственная целевая программа "Развитие  образования Старополтавского муниципального района Волгоградской области" на 2021-2023 годы"</t>
  </si>
  <si>
    <t>Ведомственная целевая программа "Развитие общего образования Старополтавского муниципального района на 2021-2023 годы"</t>
  </si>
  <si>
    <t>Муниципальная программа "Повышение качества предоставления услуг населению в сфере водоснабжения Старополтавского муниципального района" на 2021-2023 годы"</t>
  </si>
  <si>
    <t>Ведомственная целевая программа "Реализация мероприятий культурной политики на территории Старополтавского муниципального района" на 2021-2023 годы</t>
  </si>
  <si>
    <t>Межбюджетные трансферты на вознаграждение за классное руководство педработникам</t>
  </si>
  <si>
    <t>Защита населения и территории от чрезвычайных ситуаций природного и техногенного характера</t>
  </si>
  <si>
    <t>99 0 00 S1890</t>
  </si>
  <si>
    <t>99 0 00 S1850</t>
  </si>
  <si>
    <t>99 0 00 L3040</t>
  </si>
  <si>
    <t>99 0 00 S0370</t>
  </si>
  <si>
    <t>Выплата сертификатов по персонифицированному допобразованию</t>
  </si>
  <si>
    <t>51 0 00 0000</t>
  </si>
  <si>
    <t>Софинансирование к субсидии на финграмотность</t>
  </si>
  <si>
    <t>51 0 00 S1170</t>
  </si>
  <si>
    <t>2024г</t>
  </si>
  <si>
    <t>Субсидия на содержание обьектов благоустройства</t>
  </si>
  <si>
    <t>Субсидия на дорожную деятельность</t>
  </si>
  <si>
    <t>софинансирование к субсидии на дорожную деятельность</t>
  </si>
  <si>
    <t>программа в сфере водоснабжения (МП "Водоканал")</t>
  </si>
  <si>
    <t>Софинансирование к субсидии на содержание обьектов длягоустройства</t>
  </si>
  <si>
    <t>Межбюджетные трансферты за сч субсидии на содержание обьектов длягоустройства</t>
  </si>
  <si>
    <t>область</t>
  </si>
  <si>
    <t>софинансирование к обл субсидии (проектирование и строительство водопровода с. Гмелинка)</t>
  </si>
  <si>
    <t>Закупка товаров, работ и услуг для муниципальных нужд Отдел по образованию (общеучебные расходы)</t>
  </si>
  <si>
    <t>Строительство водопровода с. Старая Полтавка (софинансирование район)</t>
  </si>
  <si>
    <t>Строительство водопровода с. Старая Полтавка (субсидия)</t>
  </si>
  <si>
    <t xml:space="preserve">МП ""Комплексное развитие сельских территорий  Старополтавского муниципального района </t>
  </si>
  <si>
    <t>99 0 F5 52430</t>
  </si>
  <si>
    <t>18 0 F5 52430</t>
  </si>
  <si>
    <t>Сусидия на содержание тракторов</t>
  </si>
  <si>
    <t>Межбюджетные трансферты по переданным полномочиям по водообеспечению</t>
  </si>
  <si>
    <t>Сертифицированное допобразование детей</t>
  </si>
  <si>
    <t>99 0 00 S1840</t>
  </si>
  <si>
    <t>99 0  00 70350</t>
  </si>
  <si>
    <t>99 0 00 71490</t>
  </si>
  <si>
    <t>99 0 00 70360</t>
  </si>
  <si>
    <t>99 0 00 71170</t>
  </si>
  <si>
    <t>Расходы на содержание школ (район)</t>
  </si>
  <si>
    <t>Непррограммные расходы</t>
  </si>
  <si>
    <t>99 0 00 70390</t>
  </si>
  <si>
    <t>99 0 00 S0390</t>
  </si>
  <si>
    <t xml:space="preserve"> Приложение 6</t>
  </si>
  <si>
    <t>Строительство водопровода с. Старая Полтавка (субсидия фед.)</t>
  </si>
  <si>
    <t>Закупка товаров, работ и услуг для муниципальных нужд (район дошкольн группы)</t>
  </si>
  <si>
    <t>итого 2023г</t>
  </si>
  <si>
    <t>2025г</t>
  </si>
  <si>
    <t>обл 24г.</t>
  </si>
  <si>
    <t>обл 25г</t>
  </si>
  <si>
    <t>Распределение бюджетных ассигнований по разделам, подразделам, целевым статьям и группам видов расходов бюджета в составе ведомственной структуры расходов муниципального бюджета  на 2023 - 2025гг</t>
  </si>
  <si>
    <t>99 0 00 S2270</t>
  </si>
  <si>
    <t>Реализация проекта местных инициатив</t>
  </si>
  <si>
    <t>Реализация проекта местных инициатив (область)</t>
  </si>
  <si>
    <t>Реализация проекта местных инициатив (софинансирование)</t>
  </si>
  <si>
    <t>Реализация проекта местных инициатив (средства населения)</t>
  </si>
  <si>
    <t>99 0 00 72090</t>
  </si>
  <si>
    <t xml:space="preserve">Субвенция на осуществление полномочий по увековечению памяти погибших при защите Отчества </t>
  </si>
  <si>
    <t>Мероприятия по градостроительству</t>
  </si>
  <si>
    <t>Жилищное хозяйство</t>
  </si>
  <si>
    <t>0501</t>
  </si>
  <si>
    <t>Субвенция на обеспечение жилыми помещениями детей-сирот и детей, оставшихся без попечения родителей</t>
  </si>
  <si>
    <t>Иные бюджетные ассигнования (уплата налога на имущество)</t>
  </si>
  <si>
    <t>Субсидия на софинансирование капвложений в обьекты энергосбережения (автономная котельная для Вербенской ОШ)</t>
  </si>
  <si>
    <t xml:space="preserve">Реализация проекта местных инициатив </t>
  </si>
  <si>
    <t>Капитальный ремонт водопроводных сетей с.Гмелинка (фед.и обл.средства)</t>
  </si>
  <si>
    <t>Капитальный ремонт водопроводных сетей с.Гмелинка (софинансирование)</t>
  </si>
  <si>
    <t xml:space="preserve">МП ""Комплексное развитие сельских территорий  Старополтавского муниципального района" </t>
  </si>
  <si>
    <t>Капитальный ремонт ДК с.Гмелинка (фед.и обл.средства)</t>
  </si>
  <si>
    <t>Капитальный ремонт ДК с.Гмелинка (софинансирование)</t>
  </si>
  <si>
    <t>Закупка товаров, работ и услуг для муниципальных нужд (военкомат, проект)</t>
  </si>
  <si>
    <t>Субсидия на модернизацию спортплощадок при школах</t>
  </si>
  <si>
    <t>11 0 00 S1860</t>
  </si>
  <si>
    <t>софинансирование к субс на модернизацию спортплощадок</t>
  </si>
  <si>
    <t>Субсидия на возмещение расходов на проведение кадастровых работ в отношении земельных участков</t>
  </si>
  <si>
    <t>99 0 00 0000</t>
  </si>
  <si>
    <t>Закупка товаров, работ и услуг для муниципальных нужд (награждение)</t>
  </si>
  <si>
    <t>Социальное обеспечение и иные выплаты населению (награждение)</t>
  </si>
  <si>
    <t>МП "Обеспечение  прав потребителей в Старополтавском муниципальном районе на 2023-2025 годы"</t>
  </si>
  <si>
    <t>Муниципальная программа "Развитие физической культуры и спорта на территории Старополтавского муниципального района" на 2023-2025 годы</t>
  </si>
  <si>
    <t>Муниципальная программа "Развитие духовно-нравственного воспитания подростков и молодежи, проживающих на территории Старополтавского муниципального района" на 2023-2025 годы</t>
  </si>
  <si>
    <t>Муниципальная программа "Предупреждение употребления наркотических средств, психоактивных веществ и пропаганда здорового образа жизни на территории Старополтавского муниципального района"на 2023 - 2025 годы</t>
  </si>
  <si>
    <t>Муниципальная программа "Реализация молодежной политики на территории Старополтавского муниципального района" на 2023 - 2025 годы</t>
  </si>
  <si>
    <t>МП "Организация питания в образовательных организациях Старополтавского муниципального района на 2023-2025годы"</t>
  </si>
  <si>
    <t>МП " Благоустройство территорий муниципальных образовательных организаций Старополтавского муниципального района на 2023-2025 годы"</t>
  </si>
  <si>
    <t>МП "Энергосбережение и повышение энергоэффективности на территории Старополтавского муниципального района Волгоградской области на 2023-2025 годы"</t>
  </si>
  <si>
    <t>МП ""Сохранение и развитие культурной политики на территории Старополтавского муниципального района на 2023-2025 годы"</t>
  </si>
  <si>
    <t>Муниципальная программа "Повышение качества предоставления услуг населению в сфере водоснабжения Старополтавского муниципального района" на 2023-2025 годы"</t>
  </si>
  <si>
    <t>Муниципальная программа "Развитие и поддержка малого и среднего предпринимательства в Старополтавском муниципальном районе на 2023-2025 годы"</t>
  </si>
  <si>
    <t>Муниципальная программа "Развитие и совершенствование системы гражданской обороны, защиты населения от чрезвычайных ситуаций природного и техногенного характерами и снижения рисков их возникновения на территории Старополтавского муниципального района" на 2023-2025 годы</t>
  </si>
  <si>
    <t xml:space="preserve">Межбюджетные трансферты передаваемые бюджетам поселений </t>
  </si>
  <si>
    <t>Строительство ФОК в  с.Гмелинка (фед.и обл.средства)</t>
  </si>
  <si>
    <t>Строительство ФОК в с.Гмелинка (софинансирование)</t>
  </si>
  <si>
    <t xml:space="preserve">  № ____  от __.____.2022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</si>
</sst>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i/>
      <sz val="11"/>
      <color theme="8" tint="-0.499984740745262"/>
      <name val="Times New Roman"/>
      <family val="1"/>
      <charset val="204"/>
    </font>
    <font>
      <sz val="11"/>
      <color theme="8" tint="-0.499984740745262"/>
      <name val="Times New Roman"/>
      <family val="1"/>
      <charset val="204"/>
    </font>
    <font>
      <b/>
      <sz val="11"/>
      <color theme="8" tint="-0.49998474074526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1" fillId="0" borderId="0"/>
  </cellStyleXfs>
  <cellXfs count="287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wrapText="1"/>
    </xf>
    <xf numFmtId="0" fontId="5" fillId="2" borderId="3" xfId="0" applyNumberFormat="1" applyFont="1" applyFill="1" applyBorder="1" applyAlignment="1" applyProtection="1">
      <alignment horizontal="left" vertical="top" wrapText="1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3" fillId="2" borderId="4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top"/>
    </xf>
    <xf numFmtId="0" fontId="10" fillId="2" borderId="5" xfId="0" applyNumberFormat="1" applyFont="1" applyFill="1" applyBorder="1" applyAlignment="1" applyProtection="1">
      <alignment horizontal="left" vertical="top" wrapText="1"/>
    </xf>
    <xf numFmtId="0" fontId="23" fillId="2" borderId="1" xfId="0" applyFont="1" applyFill="1" applyBorder="1" applyAlignment="1">
      <alignment vertical="top" wrapText="1"/>
    </xf>
    <xf numFmtId="0" fontId="5" fillId="2" borderId="1" xfId="0" applyNumberFormat="1" applyFont="1" applyFill="1" applyBorder="1" applyAlignment="1" applyProtection="1">
      <alignment horizontal="left" vertical="top" wrapText="1"/>
    </xf>
    <xf numFmtId="0" fontId="24" fillId="2" borderId="6" xfId="0" applyFont="1" applyFill="1" applyBorder="1"/>
    <xf numFmtId="0" fontId="3" fillId="2" borderId="4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 readingOrder="1"/>
    </xf>
    <xf numFmtId="164" fontId="25" fillId="2" borderId="1" xfId="0" applyNumberFormat="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vertical="top" wrapText="1" readingOrder="1"/>
    </xf>
    <xf numFmtId="0" fontId="15" fillId="2" borderId="0" xfId="0" applyFont="1" applyFill="1"/>
    <xf numFmtId="0" fontId="8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3" fillId="2" borderId="0" xfId="0" applyFont="1" applyFill="1"/>
    <xf numFmtId="0" fontId="8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2" fillId="2" borderId="0" xfId="0" applyFont="1" applyFill="1"/>
    <xf numFmtId="0" fontId="16" fillId="2" borderId="1" xfId="0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164" fontId="0" fillId="2" borderId="0" xfId="0" applyNumberFormat="1" applyFont="1" applyFill="1"/>
    <xf numFmtId="49" fontId="3" fillId="2" borderId="0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wrapText="1"/>
    </xf>
    <xf numFmtId="0" fontId="16" fillId="2" borderId="1" xfId="0" applyFont="1" applyFill="1" applyBorder="1" applyAlignment="1">
      <alignment vertical="top" wrapText="1"/>
    </xf>
    <xf numFmtId="49" fontId="16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wrapText="1"/>
    </xf>
    <xf numFmtId="49" fontId="17" fillId="2" borderId="6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164" fontId="0" fillId="2" borderId="0" xfId="0" applyNumberFormat="1" applyFont="1" applyFill="1" applyAlignment="1">
      <alignment vertical="center"/>
    </xf>
    <xf numFmtId="49" fontId="19" fillId="2" borderId="6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2" fontId="0" fillId="2" borderId="0" xfId="0" applyNumberFormat="1" applyFont="1" applyFill="1"/>
    <xf numFmtId="2" fontId="0" fillId="2" borderId="0" xfId="0" applyNumberFormat="1" applyFill="1"/>
    <xf numFmtId="164" fontId="0" fillId="2" borderId="0" xfId="0" applyNumberFormat="1" applyFill="1"/>
    <xf numFmtId="0" fontId="3" fillId="2" borderId="1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23" fillId="2" borderId="1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left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top" wrapText="1"/>
    </xf>
    <xf numFmtId="49" fontId="14" fillId="2" borderId="6" xfId="0" applyNumberFormat="1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top" wrapText="1"/>
    </xf>
    <xf numFmtId="49" fontId="11" fillId="2" borderId="0" xfId="0" applyNumberFormat="1" applyFont="1" applyFill="1" applyBorder="1" applyAlignment="1">
      <alignment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22" fillId="2" borderId="0" xfId="0" applyNumberFormat="1" applyFont="1" applyFill="1"/>
    <xf numFmtId="49" fontId="5" fillId="2" borderId="1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vertical="top" wrapText="1"/>
    </xf>
    <xf numFmtId="164" fontId="26" fillId="2" borderId="0" xfId="0" applyNumberFormat="1" applyFont="1" applyFill="1"/>
    <xf numFmtId="164" fontId="20" fillId="2" borderId="1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49" fontId="5" fillId="0" borderId="20" xfId="1" applyNumberFormat="1" applyFont="1" applyBorder="1" applyAlignment="1" applyProtection="1">
      <alignment horizontal="center" vertical="center" wrapText="1"/>
    </xf>
    <xf numFmtId="0" fontId="5" fillId="2" borderId="21" xfId="0" applyFont="1" applyFill="1" applyBorder="1" applyAlignment="1">
      <alignment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5" fillId="0" borderId="20" xfId="1" applyNumberFormat="1" applyFont="1" applyBorder="1" applyAlignment="1" applyProtection="1">
      <alignment horizontal="left" vertical="center" wrapText="1"/>
    </xf>
    <xf numFmtId="49" fontId="19" fillId="2" borderId="1" xfId="0" applyNumberFormat="1" applyFont="1" applyFill="1" applyBorder="1" applyAlignment="1">
      <alignment horizontal="left" vertical="top" wrapText="1"/>
    </xf>
    <xf numFmtId="49" fontId="16" fillId="2" borderId="11" xfId="0" applyNumberFormat="1" applyFont="1" applyFill="1" applyBorder="1" applyAlignment="1">
      <alignment horizontal="center" vertical="center" wrapText="1"/>
    </xf>
    <xf numFmtId="49" fontId="16" fillId="2" borderId="2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49" fontId="16" fillId="2" borderId="7" xfId="0" applyNumberFormat="1" applyFont="1" applyFill="1" applyBorder="1" applyAlignment="1">
      <alignment horizontal="center" vertical="center" wrapText="1"/>
    </xf>
    <xf numFmtId="164" fontId="16" fillId="2" borderId="2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13" fillId="2" borderId="0" xfId="0" applyFont="1" applyFill="1" applyAlignment="1"/>
    <xf numFmtId="0" fontId="8" fillId="2" borderId="0" xfId="0" applyFont="1" applyFill="1" applyAlignment="1"/>
    <xf numFmtId="49" fontId="5" fillId="2" borderId="24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top" wrapText="1" readingOrder="1"/>
    </xf>
    <xf numFmtId="0" fontId="20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top" wrapText="1"/>
    </xf>
    <xf numFmtId="0" fontId="19" fillId="2" borderId="4" xfId="0" applyFont="1" applyFill="1" applyBorder="1" applyAlignment="1">
      <alignment vertical="top" wrapText="1" readingOrder="1"/>
    </xf>
    <xf numFmtId="0" fontId="28" fillId="2" borderId="4" xfId="0" applyFont="1" applyFill="1" applyBorder="1" applyAlignment="1">
      <alignment vertical="top" wrapText="1" readingOrder="1"/>
    </xf>
    <xf numFmtId="49" fontId="19" fillId="2" borderId="0" xfId="0" applyNumberFormat="1" applyFont="1" applyFill="1" applyBorder="1" applyAlignment="1">
      <alignment horizontal="left" wrapText="1"/>
    </xf>
    <xf numFmtId="0" fontId="19" fillId="2" borderId="1" xfId="0" applyNumberFormat="1" applyFont="1" applyFill="1" applyBorder="1" applyAlignment="1" applyProtection="1">
      <alignment horizontal="left" vertical="top" wrapText="1"/>
    </xf>
    <xf numFmtId="0" fontId="16" fillId="3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vertical="top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29" fillId="5" borderId="1" xfId="0" applyFont="1" applyFill="1" applyBorder="1" applyAlignment="1">
      <alignment vertical="top" wrapText="1"/>
    </xf>
    <xf numFmtId="0" fontId="16" fillId="2" borderId="9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vertical="top" wrapText="1"/>
    </xf>
    <xf numFmtId="0" fontId="16" fillId="4" borderId="4" xfId="0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vertical="top" wrapText="1"/>
    </xf>
    <xf numFmtId="0" fontId="19" fillId="2" borderId="2" xfId="0" applyFont="1" applyFill="1" applyBorder="1" applyAlignment="1">
      <alignment vertical="top" wrapText="1"/>
    </xf>
    <xf numFmtId="0" fontId="16" fillId="4" borderId="4" xfId="0" applyFont="1" applyFill="1" applyBorder="1" applyAlignment="1">
      <alignment horizontal="left" vertical="top" wrapText="1"/>
    </xf>
    <xf numFmtId="0" fontId="16" fillId="4" borderId="4" xfId="0" applyFont="1" applyFill="1" applyBorder="1" applyAlignment="1">
      <alignment vertical="top" wrapText="1"/>
    </xf>
    <xf numFmtId="0" fontId="27" fillId="5" borderId="1" xfId="0" applyFont="1" applyFill="1" applyBorder="1" applyAlignment="1">
      <alignment vertical="top" wrapText="1"/>
    </xf>
    <xf numFmtId="0" fontId="29" fillId="4" borderId="4" xfId="0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vertical="top" wrapText="1" readingOrder="1"/>
    </xf>
    <xf numFmtId="49" fontId="19" fillId="2" borderId="1" xfId="0" applyNumberFormat="1" applyFont="1" applyFill="1" applyBorder="1" applyAlignment="1">
      <alignment horizontal="left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49" fontId="3" fillId="4" borderId="11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49" fontId="3" fillId="5" borderId="6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top" wrapText="1"/>
    </xf>
    <xf numFmtId="49" fontId="30" fillId="2" borderId="6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164" fontId="30" fillId="3" borderId="1" xfId="0" applyNumberFormat="1" applyFont="1" applyFill="1" applyBorder="1" applyAlignment="1">
      <alignment horizontal="center" vertical="center" wrapText="1"/>
    </xf>
    <xf numFmtId="164" fontId="31" fillId="2" borderId="1" xfId="0" applyNumberFormat="1" applyFont="1" applyFill="1" applyBorder="1" applyAlignment="1">
      <alignment horizontal="center" vertical="center" wrapText="1"/>
    </xf>
    <xf numFmtId="164" fontId="30" fillId="2" borderId="1" xfId="0" applyNumberFormat="1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left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0" fillId="2" borderId="4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vertical="top" wrapText="1"/>
    </xf>
    <xf numFmtId="49" fontId="33" fillId="6" borderId="6" xfId="0" applyNumberFormat="1" applyFont="1" applyFill="1" applyBorder="1" applyAlignment="1">
      <alignment horizontal="center" vertical="center" wrapText="1"/>
    </xf>
    <xf numFmtId="49" fontId="33" fillId="6" borderId="1" xfId="0" applyNumberFormat="1" applyFont="1" applyFill="1" applyBorder="1" applyAlignment="1">
      <alignment horizontal="center" vertical="center" wrapText="1"/>
    </xf>
    <xf numFmtId="164" fontId="34" fillId="6" borderId="1" xfId="0" applyNumberFormat="1" applyFont="1" applyFill="1" applyBorder="1" applyAlignment="1">
      <alignment horizontal="center" vertical="center" wrapText="1"/>
    </xf>
    <xf numFmtId="164" fontId="33" fillId="6" borderId="1" xfId="0" applyNumberFormat="1" applyFont="1" applyFill="1" applyBorder="1" applyAlignment="1">
      <alignment horizontal="center" vertical="center" wrapText="1"/>
    </xf>
    <xf numFmtId="164" fontId="35" fillId="6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18" fillId="2" borderId="23" xfId="0" applyFont="1" applyFill="1" applyBorder="1" applyAlignment="1">
      <alignment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164" fontId="16" fillId="3" borderId="22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top"/>
    </xf>
    <xf numFmtId="164" fontId="11" fillId="2" borderId="10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9" fontId="8" fillId="2" borderId="18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horizontal="center" vertical="center" wrapText="1"/>
    </xf>
    <xf numFmtId="49" fontId="8" fillId="2" borderId="18" xfId="0" applyNumberFormat="1" applyFont="1" applyFill="1" applyBorder="1"/>
    <xf numFmtId="0" fontId="36" fillId="2" borderId="1" xfId="0" applyFont="1" applyFill="1" applyBorder="1"/>
    <xf numFmtId="164" fontId="8" fillId="2" borderId="4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wrapText="1"/>
    </xf>
    <xf numFmtId="49" fontId="8" fillId="2" borderId="9" xfId="0" applyNumberFormat="1" applyFont="1" applyFill="1" applyBorder="1"/>
    <xf numFmtId="164" fontId="8" fillId="2" borderId="7" xfId="0" applyNumberFormat="1" applyFont="1" applyFill="1" applyBorder="1" applyAlignment="1">
      <alignment horizontal="center"/>
    </xf>
    <xf numFmtId="164" fontId="8" fillId="2" borderId="19" xfId="0" applyNumberFormat="1" applyFont="1" applyFill="1" applyBorder="1" applyAlignment="1">
      <alignment horizontal="center"/>
    </xf>
    <xf numFmtId="164" fontId="37" fillId="2" borderId="1" xfId="0" applyNumberFormat="1" applyFont="1" applyFill="1" applyBorder="1" applyAlignment="1">
      <alignment horizontal="center"/>
    </xf>
    <xf numFmtId="164" fontId="36" fillId="2" borderId="1" xfId="0" applyNumberFormat="1" applyFont="1" applyFill="1" applyBorder="1" applyAlignment="1">
      <alignment horizontal="center"/>
    </xf>
    <xf numFmtId="164" fontId="36" fillId="2" borderId="0" xfId="0" applyNumberFormat="1" applyFont="1" applyFill="1" applyAlignment="1">
      <alignment horizontal="center"/>
    </xf>
    <xf numFmtId="0" fontId="36" fillId="2" borderId="0" xfId="0" applyFont="1" applyFill="1"/>
    <xf numFmtId="164" fontId="38" fillId="2" borderId="0" xfId="0" applyNumberFormat="1" applyFont="1" applyFill="1" applyAlignment="1">
      <alignment horizontal="center"/>
    </xf>
    <xf numFmtId="0" fontId="23" fillId="7" borderId="4" xfId="0" applyFont="1" applyFill="1" applyBorder="1" applyAlignment="1">
      <alignment vertical="top" wrapText="1" readingOrder="1"/>
    </xf>
    <xf numFmtId="0" fontId="3" fillId="7" borderId="1" xfId="0" applyFont="1" applyFill="1" applyBorder="1" applyAlignment="1">
      <alignment vertical="top" wrapText="1"/>
    </xf>
    <xf numFmtId="0" fontId="19" fillId="7" borderId="4" xfId="0" applyFont="1" applyFill="1" applyBorder="1" applyAlignment="1">
      <alignment vertical="top" wrapText="1" readingOrder="1"/>
    </xf>
    <xf numFmtId="0" fontId="5" fillId="7" borderId="4" xfId="0" applyFont="1" applyFill="1" applyBorder="1" applyAlignment="1">
      <alignment vertical="top" wrapText="1" readingOrder="1"/>
    </xf>
    <xf numFmtId="164" fontId="3" fillId="7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/>
    <xf numFmtId="0" fontId="0" fillId="2" borderId="0" xfId="0" applyFill="1" applyAlignment="1">
      <alignment horizontal="left"/>
    </xf>
    <xf numFmtId="164" fontId="40" fillId="2" borderId="0" xfId="0" applyNumberFormat="1" applyFont="1" applyFill="1"/>
    <xf numFmtId="49" fontId="29" fillId="4" borderId="20" xfId="0" applyNumberFormat="1" applyFont="1" applyFill="1" applyBorder="1" applyAlignment="1" applyProtection="1">
      <alignment horizontal="left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49" fontId="41" fillId="2" borderId="1" xfId="0" applyNumberFormat="1" applyFont="1" applyFill="1" applyBorder="1" applyAlignment="1">
      <alignment horizontal="center" vertical="center"/>
    </xf>
    <xf numFmtId="49" fontId="19" fillId="3" borderId="6" xfId="0" applyNumberFormat="1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center" vertical="center" wrapText="1"/>
    </xf>
    <xf numFmtId="49" fontId="5" fillId="0" borderId="25" xfId="1" applyNumberFormat="1" applyFont="1" applyBorder="1" applyAlignment="1" applyProtection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49" fontId="28" fillId="4" borderId="20" xfId="0" applyNumberFormat="1" applyFont="1" applyFill="1" applyBorder="1" applyAlignment="1" applyProtection="1">
      <alignment horizontal="left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164" fontId="23" fillId="4" borderId="1" xfId="0" applyNumberFormat="1" applyFont="1" applyFill="1" applyBorder="1" applyAlignment="1">
      <alignment horizontal="center" vertical="center" wrapText="1"/>
    </xf>
    <xf numFmtId="164" fontId="27" fillId="4" borderId="1" xfId="0" applyNumberFormat="1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164" fontId="16" fillId="4" borderId="1" xfId="0" applyNumberFormat="1" applyFont="1" applyFill="1" applyBorder="1" applyAlignment="1">
      <alignment horizontal="center" vertical="center" wrapText="1"/>
    </xf>
    <xf numFmtId="164" fontId="20" fillId="4" borderId="1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14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77"/>
  <sheetViews>
    <sheetView tabSelected="1" view="pageBreakPreview" topLeftCell="A383" zoomScale="85" zoomScaleSheetLayoutView="85" workbookViewId="0">
      <selection activeCell="AL392" sqref="AL392"/>
    </sheetView>
  </sheetViews>
  <sheetFormatPr defaultRowHeight="33.75" customHeight="1" x14ac:dyDescent="0.25"/>
  <cols>
    <col min="1" max="1" width="58.85546875" style="32" customWidth="1"/>
    <col min="2" max="2" width="7.28515625" style="32" customWidth="1"/>
    <col min="3" max="3" width="8.7109375" style="32" customWidth="1"/>
    <col min="4" max="4" width="15.5703125" style="32" customWidth="1"/>
    <col min="5" max="5" width="7.7109375" style="32" customWidth="1"/>
    <col min="6" max="6" width="12.42578125" style="32" customWidth="1"/>
    <col min="7" max="7" width="11.28515625" style="32" customWidth="1"/>
    <col min="8" max="8" width="13" style="32" customWidth="1"/>
    <col min="9" max="9" width="14.42578125" style="32" hidden="1" customWidth="1"/>
    <col min="10" max="10" width="16.5703125" style="62" hidden="1" customWidth="1"/>
    <col min="11" max="11" width="16.7109375" style="32" hidden="1" customWidth="1"/>
    <col min="12" max="12" width="17.140625" style="32" hidden="1" customWidth="1"/>
    <col min="13" max="13" width="16.140625" style="32" hidden="1" customWidth="1"/>
    <col min="14" max="14" width="12.5703125" style="32" hidden="1" customWidth="1"/>
    <col min="15" max="15" width="12" style="32" hidden="1" customWidth="1"/>
    <col min="16" max="16" width="15" style="32" hidden="1" customWidth="1"/>
    <col min="17" max="17" width="13.85546875" style="32" hidden="1" customWidth="1"/>
    <col min="18" max="18" width="13.7109375" style="32" hidden="1" customWidth="1"/>
    <col min="19" max="19" width="16.140625" style="32" hidden="1" customWidth="1"/>
    <col min="20" max="20" width="16.28515625" style="32" hidden="1" customWidth="1"/>
    <col min="21" max="21" width="16.140625" style="32" hidden="1" customWidth="1"/>
    <col min="22" max="22" width="14.28515625" style="32" hidden="1" customWidth="1"/>
    <col min="23" max="23" width="13.5703125" style="32" hidden="1" customWidth="1"/>
    <col min="24" max="24" width="12.140625" style="32" hidden="1" customWidth="1"/>
    <col min="25" max="25" width="15.85546875" style="32" hidden="1" customWidth="1"/>
    <col min="26" max="26" width="16.42578125" style="32" hidden="1" customWidth="1"/>
    <col min="27" max="27" width="15.7109375" style="32" hidden="1" customWidth="1"/>
    <col min="28" max="28" width="14.28515625" style="32" hidden="1" customWidth="1"/>
    <col min="29" max="29" width="15.7109375" style="32" hidden="1" customWidth="1"/>
    <col min="30" max="30" width="15.140625" style="32" hidden="1" customWidth="1"/>
    <col min="31" max="31" width="13.28515625" style="32" hidden="1" customWidth="1"/>
    <col min="32" max="32" width="12.85546875" style="32" hidden="1" customWidth="1"/>
    <col min="33" max="33" width="13.5703125" style="32" hidden="1" customWidth="1"/>
    <col min="34" max="34" width="13.28515625" style="32" hidden="1" customWidth="1"/>
    <col min="35" max="35" width="14" style="32" hidden="1" customWidth="1"/>
    <col min="36" max="36" width="14.7109375" style="32" hidden="1" customWidth="1"/>
    <col min="37" max="37" width="15.5703125" style="32" hidden="1" customWidth="1"/>
    <col min="38" max="38" width="10.85546875" style="32" customWidth="1"/>
    <col min="39" max="39" width="11.28515625" style="32" customWidth="1"/>
    <col min="40" max="40" width="15.85546875" style="32" customWidth="1"/>
    <col min="41" max="42" width="15.42578125" style="32" customWidth="1"/>
    <col min="43" max="43" width="18.140625" style="32" customWidth="1"/>
    <col min="44" max="44" width="11.140625" style="32" customWidth="1"/>
    <col min="45" max="45" width="13.140625" style="32" customWidth="1"/>
    <col min="46" max="16384" width="9.140625" style="32"/>
  </cols>
  <sheetData>
    <row r="1" spans="1:39" ht="17.25" customHeight="1" x14ac:dyDescent="0.25">
      <c r="A1" s="43"/>
      <c r="B1" s="43"/>
      <c r="D1" s="152"/>
      <c r="E1" s="278" t="s">
        <v>436</v>
      </c>
      <c r="F1" s="278"/>
      <c r="G1" s="278"/>
      <c r="H1" s="278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</row>
    <row r="2" spans="1:39" ht="18.75" customHeight="1" x14ac:dyDescent="0.25">
      <c r="A2" s="153"/>
      <c r="B2" s="153"/>
      <c r="C2" s="153"/>
      <c r="D2" s="279" t="s">
        <v>319</v>
      </c>
      <c r="E2" s="279"/>
      <c r="F2" s="279"/>
      <c r="G2" s="279"/>
      <c r="H2" s="279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</row>
    <row r="3" spans="1:39" ht="18.75" customHeight="1" x14ac:dyDescent="0.25">
      <c r="A3" s="153"/>
      <c r="B3" s="153"/>
      <c r="C3" s="153"/>
      <c r="D3" s="279" t="s">
        <v>486</v>
      </c>
      <c r="E3" s="279"/>
      <c r="F3" s="279"/>
      <c r="G3" s="279"/>
      <c r="H3" s="279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</row>
    <row r="4" spans="1:39" ht="33.75" hidden="1" customHeight="1" x14ac:dyDescent="0.25">
      <c r="A4" s="282" t="s">
        <v>289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</row>
    <row r="5" spans="1:39" ht="18" customHeight="1" x14ac:dyDescent="0.25">
      <c r="A5" s="44"/>
      <c r="B5" s="44"/>
      <c r="C5" s="44"/>
      <c r="D5" s="44"/>
      <c r="E5" s="44"/>
      <c r="F5" s="130"/>
      <c r="G5" s="130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3"/>
      <c r="AM5" s="43"/>
    </row>
    <row r="6" spans="1:39" ht="50.25" customHeight="1" x14ac:dyDescent="0.25">
      <c r="A6" s="283" t="s">
        <v>443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43"/>
      <c r="AM6" s="43"/>
    </row>
    <row r="7" spans="1:39" ht="20.25" customHeight="1" x14ac:dyDescent="0.3">
      <c r="A7" s="46"/>
      <c r="B7" s="46"/>
      <c r="C7" s="46"/>
      <c r="D7" s="46"/>
      <c r="E7" s="46"/>
      <c r="F7" s="45"/>
      <c r="G7" s="45"/>
      <c r="H7" s="47"/>
      <c r="J7" s="47"/>
      <c r="M7" s="48"/>
      <c r="P7" s="47"/>
      <c r="S7" s="47"/>
      <c r="V7" s="47"/>
      <c r="Y7" s="47"/>
      <c r="AB7" s="47"/>
      <c r="AE7" s="47"/>
      <c r="AH7" s="47"/>
      <c r="AI7" s="47"/>
      <c r="AK7" s="47"/>
      <c r="AM7" s="47" t="s">
        <v>0</v>
      </c>
    </row>
    <row r="8" spans="1:39" s="49" customFormat="1" ht="33.75" customHeight="1" x14ac:dyDescent="0.25">
      <c r="A8" s="280" t="s">
        <v>1</v>
      </c>
      <c r="B8" s="284" t="s">
        <v>2</v>
      </c>
      <c r="C8" s="284" t="s">
        <v>230</v>
      </c>
      <c r="D8" s="284" t="s">
        <v>133</v>
      </c>
      <c r="E8" s="284" t="s">
        <v>231</v>
      </c>
      <c r="F8" s="284" t="s">
        <v>290</v>
      </c>
      <c r="G8" s="284" t="s">
        <v>291</v>
      </c>
      <c r="H8" s="286" t="s">
        <v>232</v>
      </c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</row>
    <row r="9" spans="1:39" s="49" customFormat="1" ht="33.75" customHeight="1" x14ac:dyDescent="0.25">
      <c r="A9" s="281"/>
      <c r="B9" s="285"/>
      <c r="C9" s="285"/>
      <c r="D9" s="285"/>
      <c r="E9" s="285"/>
      <c r="F9" s="285"/>
      <c r="G9" s="285"/>
      <c r="H9" s="50" t="s">
        <v>439</v>
      </c>
      <c r="I9" s="51" t="s">
        <v>234</v>
      </c>
      <c r="J9" s="50" t="s">
        <v>233</v>
      </c>
      <c r="K9" s="51" t="s">
        <v>234</v>
      </c>
      <c r="L9" s="51" t="s">
        <v>208</v>
      </c>
      <c r="M9" s="50" t="s">
        <v>233</v>
      </c>
      <c r="N9" s="51" t="s">
        <v>257</v>
      </c>
      <c r="O9" s="51" t="s">
        <v>258</v>
      </c>
      <c r="P9" s="50" t="s">
        <v>233</v>
      </c>
      <c r="Q9" s="51" t="s">
        <v>234</v>
      </c>
      <c r="R9" s="51" t="s">
        <v>262</v>
      </c>
      <c r="S9" s="50" t="s">
        <v>233</v>
      </c>
      <c r="T9" s="51" t="s">
        <v>265</v>
      </c>
      <c r="U9" s="51" t="s">
        <v>266</v>
      </c>
      <c r="V9" s="50" t="s">
        <v>235</v>
      </c>
      <c r="W9" s="51" t="s">
        <v>268</v>
      </c>
      <c r="X9" s="51" t="s">
        <v>269</v>
      </c>
      <c r="Y9" s="50" t="s">
        <v>235</v>
      </c>
      <c r="Z9" s="51" t="s">
        <v>272</v>
      </c>
      <c r="AA9" s="51" t="s">
        <v>273</v>
      </c>
      <c r="AB9" s="50" t="s">
        <v>235</v>
      </c>
      <c r="AC9" s="51" t="s">
        <v>278</v>
      </c>
      <c r="AD9" s="51" t="s">
        <v>279</v>
      </c>
      <c r="AE9" s="50" t="s">
        <v>235</v>
      </c>
      <c r="AF9" s="51" t="s">
        <v>285</v>
      </c>
      <c r="AG9" s="51" t="s">
        <v>286</v>
      </c>
      <c r="AH9" s="50" t="s">
        <v>235</v>
      </c>
      <c r="AI9" s="51" t="s">
        <v>287</v>
      </c>
      <c r="AJ9" s="51" t="s">
        <v>288</v>
      </c>
      <c r="AK9" s="50" t="s">
        <v>235</v>
      </c>
      <c r="AL9" s="50" t="s">
        <v>409</v>
      </c>
      <c r="AM9" s="50" t="s">
        <v>440</v>
      </c>
    </row>
    <row r="10" spans="1:39" s="49" customFormat="1" ht="12" customHeight="1" x14ac:dyDescent="0.25">
      <c r="A10" s="52">
        <v>1</v>
      </c>
      <c r="B10" s="53">
        <v>2</v>
      </c>
      <c r="C10" s="53">
        <v>3</v>
      </c>
      <c r="D10" s="53">
        <v>4</v>
      </c>
      <c r="E10" s="53">
        <v>5</v>
      </c>
      <c r="F10" s="53"/>
      <c r="G10" s="53"/>
      <c r="H10" s="53">
        <v>6</v>
      </c>
      <c r="I10" s="54"/>
      <c r="J10" s="53">
        <v>6</v>
      </c>
      <c r="K10" s="54"/>
      <c r="L10" s="54"/>
      <c r="M10" s="54">
        <v>6</v>
      </c>
      <c r="N10" s="54">
        <v>6</v>
      </c>
      <c r="O10" s="54"/>
      <c r="P10" s="54">
        <v>7</v>
      </c>
      <c r="Q10" s="54">
        <v>6</v>
      </c>
      <c r="R10" s="54"/>
      <c r="S10" s="54">
        <v>7</v>
      </c>
      <c r="T10" s="54">
        <v>6</v>
      </c>
      <c r="U10" s="54"/>
      <c r="V10" s="54">
        <v>7</v>
      </c>
      <c r="W10" s="54">
        <v>6</v>
      </c>
      <c r="X10" s="54"/>
      <c r="Y10" s="54">
        <v>7</v>
      </c>
      <c r="Z10" s="54">
        <v>6</v>
      </c>
      <c r="AA10" s="54"/>
      <c r="AB10" s="54">
        <v>7</v>
      </c>
      <c r="AC10" s="54">
        <v>6</v>
      </c>
      <c r="AD10" s="54"/>
      <c r="AE10" s="54">
        <v>6</v>
      </c>
      <c r="AF10" s="54"/>
      <c r="AG10" s="54"/>
      <c r="AH10" s="54">
        <v>6</v>
      </c>
      <c r="AI10" s="54"/>
      <c r="AJ10" s="54">
        <v>6</v>
      </c>
      <c r="AK10" s="54">
        <v>7</v>
      </c>
      <c r="AL10" s="54">
        <v>7</v>
      </c>
      <c r="AM10" s="54">
        <v>8</v>
      </c>
    </row>
    <row r="11" spans="1:39" s="55" customFormat="1" ht="33" customHeight="1" x14ac:dyDescent="0.25">
      <c r="A11" s="200" t="s">
        <v>113</v>
      </c>
      <c r="B11" s="201">
        <v>901</v>
      </c>
      <c r="C11" s="202"/>
      <c r="D11" s="202"/>
      <c r="E11" s="202"/>
      <c r="F11" s="197">
        <f>F12</f>
        <v>567.70000000000005</v>
      </c>
      <c r="G11" s="197">
        <f>G12</f>
        <v>0</v>
      </c>
      <c r="H11" s="197">
        <f>H12</f>
        <v>567.70000000000005</v>
      </c>
      <c r="I11" s="199">
        <f>I12</f>
        <v>0</v>
      </c>
      <c r="J11" s="199">
        <f>H11+I11</f>
        <v>567.70000000000005</v>
      </c>
      <c r="K11" s="199">
        <f>K12</f>
        <v>0</v>
      </c>
      <c r="L11" s="199">
        <f>L12</f>
        <v>0</v>
      </c>
      <c r="M11" s="199">
        <f>J11+K11+L11</f>
        <v>567.70000000000005</v>
      </c>
      <c r="N11" s="199">
        <f>N12</f>
        <v>0</v>
      </c>
      <c r="O11" s="199">
        <f>O12</f>
        <v>0</v>
      </c>
      <c r="P11" s="199">
        <f>M11+N11+O11</f>
        <v>567.70000000000005</v>
      </c>
      <c r="Q11" s="199">
        <f>Q12</f>
        <v>0</v>
      </c>
      <c r="R11" s="199">
        <f>R12</f>
        <v>0</v>
      </c>
      <c r="S11" s="199">
        <f>P11+Q11+R11</f>
        <v>567.70000000000005</v>
      </c>
      <c r="T11" s="199">
        <f>T12</f>
        <v>0</v>
      </c>
      <c r="U11" s="199">
        <f>U12</f>
        <v>0</v>
      </c>
      <c r="V11" s="199">
        <f>S11+T11+U11</f>
        <v>567.70000000000005</v>
      </c>
      <c r="W11" s="199">
        <f>W12</f>
        <v>0</v>
      </c>
      <c r="X11" s="199">
        <f>X12</f>
        <v>0</v>
      </c>
      <c r="Y11" s="199">
        <f>V11+W11+X11</f>
        <v>567.70000000000005</v>
      </c>
      <c r="Z11" s="199">
        <f>Z12</f>
        <v>0</v>
      </c>
      <c r="AA11" s="199">
        <f>AA12</f>
        <v>0</v>
      </c>
      <c r="AB11" s="199">
        <f>Y11+Z11+AA11</f>
        <v>567.70000000000005</v>
      </c>
      <c r="AC11" s="199">
        <f>AC12</f>
        <v>0</v>
      </c>
      <c r="AD11" s="199">
        <f>AD12</f>
        <v>0</v>
      </c>
      <c r="AE11" s="199">
        <f>AB11+AC11+AD11</f>
        <v>567.70000000000005</v>
      </c>
      <c r="AF11" s="199">
        <f>AF12</f>
        <v>0</v>
      </c>
      <c r="AG11" s="199">
        <f>AG12</f>
        <v>0</v>
      </c>
      <c r="AH11" s="199">
        <f>AE11+AF11+AG11</f>
        <v>567.70000000000005</v>
      </c>
      <c r="AI11" s="199">
        <f>AI12</f>
        <v>0</v>
      </c>
      <c r="AJ11" s="199">
        <f>AJ12</f>
        <v>0</v>
      </c>
      <c r="AK11" s="199">
        <f>AH11+AI11+AJ11</f>
        <v>567.70000000000005</v>
      </c>
      <c r="AL11" s="199">
        <f>AL12</f>
        <v>567.70000000000005</v>
      </c>
      <c r="AM11" s="199">
        <f>AM12</f>
        <v>567.70000000000005</v>
      </c>
    </row>
    <row r="12" spans="1:39" s="55" customFormat="1" ht="27.75" customHeight="1" x14ac:dyDescent="0.25">
      <c r="A12" s="118" t="s">
        <v>3</v>
      </c>
      <c r="B12" s="273">
        <v>901</v>
      </c>
      <c r="C12" s="61" t="s">
        <v>4</v>
      </c>
      <c r="D12" s="274"/>
      <c r="E12" s="274"/>
      <c r="F12" s="131">
        <f>F13+F19</f>
        <v>567.70000000000005</v>
      </c>
      <c r="G12" s="131">
        <f>G13+G19</f>
        <v>0</v>
      </c>
      <c r="H12" s="131">
        <f>H13+H19</f>
        <v>567.70000000000005</v>
      </c>
      <c r="I12" s="26">
        <f>I13+I19</f>
        <v>0</v>
      </c>
      <c r="J12" s="26">
        <f t="shared" ref="J12:J93" si="0">H12+I12</f>
        <v>567.70000000000005</v>
      </c>
      <c r="K12" s="26">
        <f>K13+K19</f>
        <v>0</v>
      </c>
      <c r="L12" s="26">
        <f>L13+L19</f>
        <v>0</v>
      </c>
      <c r="M12" s="26">
        <f t="shared" ref="M12:M93" si="1">J12+K12+L12</f>
        <v>567.70000000000005</v>
      </c>
      <c r="N12" s="26">
        <f>N13+N19</f>
        <v>0</v>
      </c>
      <c r="O12" s="26">
        <f>O13+O19</f>
        <v>0</v>
      </c>
      <c r="P12" s="26">
        <f t="shared" ref="P12:P90" si="2">M12+N12+O12</f>
        <v>567.70000000000005</v>
      </c>
      <c r="Q12" s="26">
        <f>Q13+Q19</f>
        <v>0</v>
      </c>
      <c r="R12" s="26">
        <f>R13+R19</f>
        <v>0</v>
      </c>
      <c r="S12" s="26">
        <f t="shared" ref="S12:S90" si="3">P12+Q12+R12</f>
        <v>567.70000000000005</v>
      </c>
      <c r="T12" s="26">
        <f>T13+T19</f>
        <v>0</v>
      </c>
      <c r="U12" s="26">
        <f>U13+U19</f>
        <v>0</v>
      </c>
      <c r="V12" s="26">
        <f t="shared" ref="V12:V93" si="4">S12+T12+U12</f>
        <v>567.70000000000005</v>
      </c>
      <c r="W12" s="26">
        <f>W13+W19</f>
        <v>0</v>
      </c>
      <c r="X12" s="26">
        <f>X13+X19</f>
        <v>0</v>
      </c>
      <c r="Y12" s="26">
        <f t="shared" ref="Y12:Y93" si="5">V12+W12+X12</f>
        <v>567.70000000000005</v>
      </c>
      <c r="Z12" s="26">
        <f>Z13+Z19</f>
        <v>0</v>
      </c>
      <c r="AA12" s="26">
        <f>AA13+AA19</f>
        <v>0</v>
      </c>
      <c r="AB12" s="26">
        <f t="shared" ref="AB12:AB93" si="6">Y12+Z12+AA12</f>
        <v>567.70000000000005</v>
      </c>
      <c r="AC12" s="26">
        <f>AC13+AC19</f>
        <v>0</v>
      </c>
      <c r="AD12" s="26">
        <f>AD13+AD19</f>
        <v>0</v>
      </c>
      <c r="AE12" s="26">
        <f t="shared" ref="AE12:AE23" si="7">AB12+AC12+AD12</f>
        <v>567.70000000000005</v>
      </c>
      <c r="AF12" s="26">
        <f>AF13+AF19</f>
        <v>0</v>
      </c>
      <c r="AG12" s="26">
        <f>AG13+AG19</f>
        <v>0</v>
      </c>
      <c r="AH12" s="26">
        <f t="shared" ref="AH12:AH92" si="8">AE12+AF12+AG12</f>
        <v>567.70000000000005</v>
      </c>
      <c r="AI12" s="26">
        <f>AI13+AI19</f>
        <v>0</v>
      </c>
      <c r="AJ12" s="26">
        <f>AJ13+AJ19</f>
        <v>0</v>
      </c>
      <c r="AK12" s="26">
        <f t="shared" ref="AK12:AK92" si="9">AH12+AI12+AJ12</f>
        <v>567.70000000000005</v>
      </c>
      <c r="AL12" s="26">
        <f>AL13+AL19</f>
        <v>567.70000000000005</v>
      </c>
      <c r="AM12" s="26">
        <f>AM13+AM19</f>
        <v>567.70000000000005</v>
      </c>
    </row>
    <row r="13" spans="1:39" ht="45.75" customHeight="1" x14ac:dyDescent="0.25">
      <c r="A13" s="67" t="s">
        <v>5</v>
      </c>
      <c r="B13" s="57">
        <v>901</v>
      </c>
      <c r="C13" s="58" t="s">
        <v>6</v>
      </c>
      <c r="D13" s="58"/>
      <c r="E13" s="58"/>
      <c r="F13" s="132">
        <f>F14+F17</f>
        <v>547.70000000000005</v>
      </c>
      <c r="G13" s="132">
        <f>G14+G17</f>
        <v>0</v>
      </c>
      <c r="H13" s="132">
        <f>H14+H17</f>
        <v>547.70000000000005</v>
      </c>
      <c r="I13" s="28">
        <f>I14+I17</f>
        <v>0</v>
      </c>
      <c r="J13" s="28">
        <f t="shared" si="0"/>
        <v>547.70000000000005</v>
      </c>
      <c r="K13" s="28">
        <f>K14+K17</f>
        <v>0</v>
      </c>
      <c r="L13" s="28">
        <f>L14+L17</f>
        <v>0</v>
      </c>
      <c r="M13" s="28">
        <f t="shared" si="1"/>
        <v>547.70000000000005</v>
      </c>
      <c r="N13" s="28">
        <f>N14+N17</f>
        <v>0</v>
      </c>
      <c r="O13" s="28">
        <f>O14+O17</f>
        <v>0</v>
      </c>
      <c r="P13" s="28">
        <f t="shared" si="2"/>
        <v>547.70000000000005</v>
      </c>
      <c r="Q13" s="28">
        <f>Q14+Q17</f>
        <v>0</v>
      </c>
      <c r="R13" s="28">
        <f>R14+R17</f>
        <v>0</v>
      </c>
      <c r="S13" s="28">
        <f t="shared" si="3"/>
        <v>547.70000000000005</v>
      </c>
      <c r="T13" s="28">
        <f>T14+T17</f>
        <v>0</v>
      </c>
      <c r="U13" s="28">
        <f>U14+U17</f>
        <v>0</v>
      </c>
      <c r="V13" s="28">
        <f t="shared" si="4"/>
        <v>547.70000000000005</v>
      </c>
      <c r="W13" s="28">
        <f>W14+W17</f>
        <v>0</v>
      </c>
      <c r="X13" s="28">
        <f>X14+X17</f>
        <v>0</v>
      </c>
      <c r="Y13" s="28">
        <f t="shared" si="5"/>
        <v>547.70000000000005</v>
      </c>
      <c r="Z13" s="28">
        <f>Z14+Z17</f>
        <v>0</v>
      </c>
      <c r="AA13" s="28">
        <f>AA14+AA17</f>
        <v>0</v>
      </c>
      <c r="AB13" s="28">
        <f t="shared" si="6"/>
        <v>547.70000000000005</v>
      </c>
      <c r="AC13" s="28">
        <f>AC14+AC17</f>
        <v>0</v>
      </c>
      <c r="AD13" s="28">
        <f>AD14+AD17</f>
        <v>0</v>
      </c>
      <c r="AE13" s="28">
        <f t="shared" si="7"/>
        <v>547.70000000000005</v>
      </c>
      <c r="AF13" s="28">
        <f>AF14+AF17</f>
        <v>0</v>
      </c>
      <c r="AG13" s="28">
        <f>AG14+AG17</f>
        <v>0</v>
      </c>
      <c r="AH13" s="28">
        <f t="shared" si="8"/>
        <v>547.70000000000005</v>
      </c>
      <c r="AI13" s="28">
        <f>AI14+AI17</f>
        <v>0</v>
      </c>
      <c r="AJ13" s="28">
        <f>AJ14+AJ17</f>
        <v>0</v>
      </c>
      <c r="AK13" s="28">
        <f t="shared" si="9"/>
        <v>547.70000000000005</v>
      </c>
      <c r="AL13" s="132">
        <f>AL14+AL17</f>
        <v>547.70000000000005</v>
      </c>
      <c r="AM13" s="132">
        <f>AM14+AM17</f>
        <v>547.70000000000005</v>
      </c>
    </row>
    <row r="14" spans="1:39" ht="33.75" customHeight="1" x14ac:dyDescent="0.25">
      <c r="A14" s="1" t="s">
        <v>7</v>
      </c>
      <c r="B14" s="59">
        <v>901</v>
      </c>
      <c r="C14" s="8" t="s">
        <v>6</v>
      </c>
      <c r="D14" s="8" t="s">
        <v>155</v>
      </c>
      <c r="E14" s="8"/>
      <c r="F14" s="133">
        <f>F15+F16</f>
        <v>547.70000000000005</v>
      </c>
      <c r="G14" s="133">
        <f>G15+G16</f>
        <v>0</v>
      </c>
      <c r="H14" s="133">
        <f>H15+H16</f>
        <v>547.70000000000005</v>
      </c>
      <c r="I14" s="6">
        <f>I15+I16</f>
        <v>0</v>
      </c>
      <c r="J14" s="6">
        <f t="shared" si="0"/>
        <v>547.70000000000005</v>
      </c>
      <c r="K14" s="6">
        <f t="shared" ref="K14:AM14" si="10">K15+K16</f>
        <v>0</v>
      </c>
      <c r="L14" s="6">
        <f t="shared" si="10"/>
        <v>0</v>
      </c>
      <c r="M14" s="6">
        <f t="shared" si="1"/>
        <v>547.70000000000005</v>
      </c>
      <c r="N14" s="6">
        <f t="shared" si="10"/>
        <v>0</v>
      </c>
      <c r="O14" s="6">
        <f t="shared" si="10"/>
        <v>0</v>
      </c>
      <c r="P14" s="6">
        <f t="shared" si="10"/>
        <v>547.70000000000005</v>
      </c>
      <c r="Q14" s="6">
        <f t="shared" si="10"/>
        <v>0</v>
      </c>
      <c r="R14" s="6">
        <f t="shared" si="10"/>
        <v>0</v>
      </c>
      <c r="S14" s="6">
        <f t="shared" si="10"/>
        <v>547.70000000000005</v>
      </c>
      <c r="T14" s="6">
        <f t="shared" si="10"/>
        <v>0</v>
      </c>
      <c r="U14" s="6">
        <f t="shared" si="10"/>
        <v>0</v>
      </c>
      <c r="V14" s="6">
        <f t="shared" si="4"/>
        <v>547.70000000000005</v>
      </c>
      <c r="W14" s="6">
        <f t="shared" si="10"/>
        <v>0</v>
      </c>
      <c r="X14" s="6">
        <f t="shared" si="10"/>
        <v>0</v>
      </c>
      <c r="Y14" s="6">
        <f t="shared" si="5"/>
        <v>547.70000000000005</v>
      </c>
      <c r="Z14" s="6">
        <f t="shared" si="10"/>
        <v>0</v>
      </c>
      <c r="AA14" s="6">
        <f t="shared" si="10"/>
        <v>0</v>
      </c>
      <c r="AB14" s="6">
        <f t="shared" si="6"/>
        <v>547.70000000000005</v>
      </c>
      <c r="AC14" s="6">
        <f t="shared" si="10"/>
        <v>0</v>
      </c>
      <c r="AD14" s="6">
        <f t="shared" si="10"/>
        <v>0</v>
      </c>
      <c r="AE14" s="6">
        <f t="shared" si="10"/>
        <v>547.70000000000005</v>
      </c>
      <c r="AF14" s="6">
        <f t="shared" si="10"/>
        <v>0</v>
      </c>
      <c r="AG14" s="6">
        <f t="shared" si="10"/>
        <v>0</v>
      </c>
      <c r="AH14" s="6">
        <f t="shared" si="8"/>
        <v>547.70000000000005</v>
      </c>
      <c r="AI14" s="6">
        <f t="shared" si="10"/>
        <v>0</v>
      </c>
      <c r="AJ14" s="6">
        <f t="shared" si="10"/>
        <v>0</v>
      </c>
      <c r="AK14" s="6">
        <f t="shared" si="9"/>
        <v>547.70000000000005</v>
      </c>
      <c r="AL14" s="133">
        <f t="shared" si="10"/>
        <v>547.70000000000005</v>
      </c>
      <c r="AM14" s="133">
        <f t="shared" si="10"/>
        <v>547.70000000000005</v>
      </c>
    </row>
    <row r="15" spans="1:39" ht="45" customHeight="1" x14ac:dyDescent="0.25">
      <c r="A15" s="1" t="s">
        <v>8</v>
      </c>
      <c r="B15" s="59">
        <v>901</v>
      </c>
      <c r="C15" s="8" t="s">
        <v>6</v>
      </c>
      <c r="D15" s="8" t="s">
        <v>155</v>
      </c>
      <c r="E15" s="8" t="s">
        <v>9</v>
      </c>
      <c r="F15" s="6">
        <v>510.8</v>
      </c>
      <c r="G15" s="6"/>
      <c r="H15" s="6">
        <f t="shared" ref="H15:H22" si="11">F15+G15</f>
        <v>510.8</v>
      </c>
      <c r="I15" s="6"/>
      <c r="J15" s="6">
        <f t="shared" si="0"/>
        <v>510.8</v>
      </c>
      <c r="K15" s="6"/>
      <c r="L15" s="6"/>
      <c r="M15" s="6">
        <f t="shared" si="1"/>
        <v>510.8</v>
      </c>
      <c r="N15" s="6"/>
      <c r="O15" s="6"/>
      <c r="P15" s="6">
        <f t="shared" si="2"/>
        <v>510.8</v>
      </c>
      <c r="Q15" s="6"/>
      <c r="R15" s="6"/>
      <c r="S15" s="6">
        <f t="shared" si="3"/>
        <v>510.8</v>
      </c>
      <c r="T15" s="6"/>
      <c r="U15" s="6"/>
      <c r="V15" s="6">
        <f t="shared" si="4"/>
        <v>510.8</v>
      </c>
      <c r="W15" s="6"/>
      <c r="X15" s="6"/>
      <c r="Y15" s="6">
        <f t="shared" si="5"/>
        <v>510.8</v>
      </c>
      <c r="Z15" s="6"/>
      <c r="AA15" s="6"/>
      <c r="AB15" s="6">
        <f t="shared" si="6"/>
        <v>510.8</v>
      </c>
      <c r="AC15" s="6"/>
      <c r="AD15" s="6"/>
      <c r="AE15" s="6">
        <f t="shared" si="7"/>
        <v>510.8</v>
      </c>
      <c r="AF15" s="6"/>
      <c r="AG15" s="6"/>
      <c r="AH15" s="6">
        <f t="shared" si="8"/>
        <v>510.8</v>
      </c>
      <c r="AI15" s="6"/>
      <c r="AJ15" s="6"/>
      <c r="AK15" s="6">
        <f t="shared" si="9"/>
        <v>510.8</v>
      </c>
      <c r="AL15" s="6">
        <v>510.8</v>
      </c>
      <c r="AM15" s="6">
        <v>510.8</v>
      </c>
    </row>
    <row r="16" spans="1:39" ht="21" customHeight="1" x14ac:dyDescent="0.25">
      <c r="A16" s="1" t="s">
        <v>10</v>
      </c>
      <c r="B16" s="59">
        <v>901</v>
      </c>
      <c r="C16" s="8" t="s">
        <v>6</v>
      </c>
      <c r="D16" s="8" t="s">
        <v>155</v>
      </c>
      <c r="E16" s="8" t="s">
        <v>11</v>
      </c>
      <c r="F16" s="6">
        <v>36.9</v>
      </c>
      <c r="G16" s="6"/>
      <c r="H16" s="6">
        <f t="shared" si="11"/>
        <v>36.9</v>
      </c>
      <c r="I16" s="6"/>
      <c r="J16" s="6">
        <f t="shared" si="0"/>
        <v>36.9</v>
      </c>
      <c r="K16" s="6"/>
      <c r="L16" s="6"/>
      <c r="M16" s="6">
        <f t="shared" si="1"/>
        <v>36.9</v>
      </c>
      <c r="N16" s="6"/>
      <c r="O16" s="6"/>
      <c r="P16" s="6">
        <f t="shared" si="2"/>
        <v>36.9</v>
      </c>
      <c r="Q16" s="6"/>
      <c r="R16" s="6"/>
      <c r="S16" s="6">
        <f t="shared" si="3"/>
        <v>36.9</v>
      </c>
      <c r="T16" s="6"/>
      <c r="U16" s="6"/>
      <c r="V16" s="6">
        <f t="shared" si="4"/>
        <v>36.9</v>
      </c>
      <c r="W16" s="6"/>
      <c r="X16" s="6"/>
      <c r="Y16" s="6">
        <f t="shared" si="5"/>
        <v>36.9</v>
      </c>
      <c r="Z16" s="6"/>
      <c r="AA16" s="6"/>
      <c r="AB16" s="6">
        <f t="shared" si="6"/>
        <v>36.9</v>
      </c>
      <c r="AC16" s="6"/>
      <c r="AD16" s="6"/>
      <c r="AE16" s="6">
        <f t="shared" si="7"/>
        <v>36.9</v>
      </c>
      <c r="AF16" s="6"/>
      <c r="AG16" s="6"/>
      <c r="AH16" s="6">
        <f t="shared" si="8"/>
        <v>36.9</v>
      </c>
      <c r="AI16" s="6"/>
      <c r="AJ16" s="6"/>
      <c r="AK16" s="6">
        <f t="shared" si="9"/>
        <v>36.9</v>
      </c>
      <c r="AL16" s="6">
        <v>36.9</v>
      </c>
      <c r="AM16" s="6">
        <v>36.9</v>
      </c>
    </row>
    <row r="17" spans="1:42" ht="33.75" customHeight="1" x14ac:dyDescent="0.25">
      <c r="A17" s="1" t="s">
        <v>124</v>
      </c>
      <c r="B17" s="59">
        <v>901</v>
      </c>
      <c r="C17" s="8" t="s">
        <v>6</v>
      </c>
      <c r="D17" s="8" t="s">
        <v>156</v>
      </c>
      <c r="E17" s="8"/>
      <c r="F17" s="133">
        <f>F18</f>
        <v>0</v>
      </c>
      <c r="G17" s="133">
        <f>G18</f>
        <v>0</v>
      </c>
      <c r="H17" s="6">
        <f t="shared" si="11"/>
        <v>0</v>
      </c>
      <c r="I17" s="6">
        <f>I18</f>
        <v>0</v>
      </c>
      <c r="J17" s="6">
        <f t="shared" si="0"/>
        <v>0</v>
      </c>
      <c r="K17" s="6">
        <f>K18</f>
        <v>0</v>
      </c>
      <c r="L17" s="6">
        <f>L18</f>
        <v>0</v>
      </c>
      <c r="M17" s="6">
        <f t="shared" si="1"/>
        <v>0</v>
      </c>
      <c r="N17" s="6">
        <f>N18</f>
        <v>0</v>
      </c>
      <c r="O17" s="6">
        <f>O18</f>
        <v>0</v>
      </c>
      <c r="P17" s="6">
        <f t="shared" si="2"/>
        <v>0</v>
      </c>
      <c r="Q17" s="6">
        <f>Q18</f>
        <v>0</v>
      </c>
      <c r="R17" s="6">
        <f>R18</f>
        <v>0</v>
      </c>
      <c r="S17" s="6">
        <f t="shared" si="3"/>
        <v>0</v>
      </c>
      <c r="T17" s="6">
        <f>T18</f>
        <v>0</v>
      </c>
      <c r="U17" s="6">
        <f>U18</f>
        <v>0</v>
      </c>
      <c r="V17" s="6">
        <f t="shared" si="4"/>
        <v>0</v>
      </c>
      <c r="W17" s="6">
        <f>W18</f>
        <v>0</v>
      </c>
      <c r="X17" s="6">
        <f>X18</f>
        <v>0</v>
      </c>
      <c r="Y17" s="6">
        <f t="shared" si="5"/>
        <v>0</v>
      </c>
      <c r="Z17" s="6">
        <f>Z18</f>
        <v>0</v>
      </c>
      <c r="AA17" s="6">
        <f>AA18</f>
        <v>0</v>
      </c>
      <c r="AB17" s="6">
        <f t="shared" si="6"/>
        <v>0</v>
      </c>
      <c r="AC17" s="6">
        <f>AC18</f>
        <v>0</v>
      </c>
      <c r="AD17" s="6">
        <f>AD18</f>
        <v>0</v>
      </c>
      <c r="AE17" s="6">
        <f t="shared" si="7"/>
        <v>0</v>
      </c>
      <c r="AF17" s="6">
        <f>AF18</f>
        <v>0</v>
      </c>
      <c r="AG17" s="6">
        <f>AG18</f>
        <v>0</v>
      </c>
      <c r="AH17" s="6">
        <f t="shared" si="8"/>
        <v>0</v>
      </c>
      <c r="AI17" s="6">
        <f>AI18</f>
        <v>0</v>
      </c>
      <c r="AJ17" s="6">
        <f>AJ18</f>
        <v>0</v>
      </c>
      <c r="AK17" s="6">
        <f t="shared" si="9"/>
        <v>0</v>
      </c>
      <c r="AL17" s="133">
        <f>AL18</f>
        <v>0</v>
      </c>
      <c r="AM17" s="133">
        <f>AM18</f>
        <v>0</v>
      </c>
    </row>
    <row r="18" spans="1:42" ht="21" customHeight="1" x14ac:dyDescent="0.25">
      <c r="A18" s="1" t="s">
        <v>19</v>
      </c>
      <c r="B18" s="59">
        <v>901</v>
      </c>
      <c r="C18" s="8" t="s">
        <v>6</v>
      </c>
      <c r="D18" s="8" t="s">
        <v>156</v>
      </c>
      <c r="E18" s="8" t="s">
        <v>20</v>
      </c>
      <c r="F18" s="6"/>
      <c r="G18" s="6"/>
      <c r="H18" s="6">
        <f t="shared" si="11"/>
        <v>0</v>
      </c>
      <c r="I18" s="6"/>
      <c r="J18" s="6">
        <f t="shared" si="0"/>
        <v>0</v>
      </c>
      <c r="K18" s="6"/>
      <c r="L18" s="6"/>
      <c r="M18" s="6">
        <f t="shared" si="1"/>
        <v>0</v>
      </c>
      <c r="N18" s="6"/>
      <c r="O18" s="6"/>
      <c r="P18" s="6">
        <f t="shared" si="2"/>
        <v>0</v>
      </c>
      <c r="Q18" s="6"/>
      <c r="R18" s="6"/>
      <c r="S18" s="6">
        <f t="shared" si="3"/>
        <v>0</v>
      </c>
      <c r="T18" s="6"/>
      <c r="U18" s="6"/>
      <c r="V18" s="6">
        <f t="shared" si="4"/>
        <v>0</v>
      </c>
      <c r="W18" s="6"/>
      <c r="X18" s="6"/>
      <c r="Y18" s="6">
        <f t="shared" si="5"/>
        <v>0</v>
      </c>
      <c r="Z18" s="6"/>
      <c r="AA18" s="6"/>
      <c r="AB18" s="6">
        <f t="shared" si="6"/>
        <v>0</v>
      </c>
      <c r="AC18" s="6"/>
      <c r="AD18" s="6"/>
      <c r="AE18" s="6">
        <f t="shared" si="7"/>
        <v>0</v>
      </c>
      <c r="AF18" s="6"/>
      <c r="AG18" s="6"/>
      <c r="AH18" s="6">
        <f t="shared" si="8"/>
        <v>0</v>
      </c>
      <c r="AI18" s="6"/>
      <c r="AJ18" s="6"/>
      <c r="AK18" s="6">
        <f t="shared" si="9"/>
        <v>0</v>
      </c>
      <c r="AL18" s="6"/>
      <c r="AM18" s="6"/>
    </row>
    <row r="19" spans="1:42" ht="21" customHeight="1" x14ac:dyDescent="0.25">
      <c r="A19" s="1" t="s">
        <v>23</v>
      </c>
      <c r="B19" s="57">
        <v>901</v>
      </c>
      <c r="C19" s="58" t="s">
        <v>24</v>
      </c>
      <c r="D19" s="58"/>
      <c r="E19" s="58"/>
      <c r="F19" s="28">
        <f>F20</f>
        <v>20</v>
      </c>
      <c r="G19" s="28"/>
      <c r="H19" s="28">
        <f>H20</f>
        <v>20</v>
      </c>
      <c r="I19" s="28">
        <f t="shared" ref="I19:AM19" si="12">I20</f>
        <v>0</v>
      </c>
      <c r="J19" s="28">
        <f t="shared" si="0"/>
        <v>20</v>
      </c>
      <c r="K19" s="28">
        <f t="shared" si="12"/>
        <v>0</v>
      </c>
      <c r="L19" s="28">
        <f t="shared" si="12"/>
        <v>0</v>
      </c>
      <c r="M19" s="28">
        <f t="shared" si="1"/>
        <v>20</v>
      </c>
      <c r="N19" s="28">
        <f t="shared" si="12"/>
        <v>0</v>
      </c>
      <c r="O19" s="28">
        <f t="shared" si="12"/>
        <v>0</v>
      </c>
      <c r="P19" s="28">
        <f t="shared" si="12"/>
        <v>20</v>
      </c>
      <c r="Q19" s="28">
        <f t="shared" si="12"/>
        <v>0</v>
      </c>
      <c r="R19" s="28">
        <f t="shared" si="12"/>
        <v>0</v>
      </c>
      <c r="S19" s="28">
        <f t="shared" si="12"/>
        <v>20</v>
      </c>
      <c r="T19" s="28">
        <f t="shared" si="12"/>
        <v>0</v>
      </c>
      <c r="U19" s="28">
        <f t="shared" si="12"/>
        <v>0</v>
      </c>
      <c r="V19" s="28">
        <f t="shared" si="4"/>
        <v>20</v>
      </c>
      <c r="W19" s="28">
        <f t="shared" si="12"/>
        <v>0</v>
      </c>
      <c r="X19" s="28">
        <f t="shared" si="12"/>
        <v>0</v>
      </c>
      <c r="Y19" s="28">
        <f t="shared" si="5"/>
        <v>20</v>
      </c>
      <c r="Z19" s="28">
        <f t="shared" si="12"/>
        <v>0</v>
      </c>
      <c r="AA19" s="28">
        <f t="shared" si="12"/>
        <v>0</v>
      </c>
      <c r="AB19" s="28">
        <f t="shared" si="6"/>
        <v>20</v>
      </c>
      <c r="AC19" s="28">
        <f t="shared" si="12"/>
        <v>0</v>
      </c>
      <c r="AD19" s="28">
        <f t="shared" si="12"/>
        <v>0</v>
      </c>
      <c r="AE19" s="28">
        <f t="shared" si="12"/>
        <v>20</v>
      </c>
      <c r="AF19" s="28">
        <f t="shared" si="12"/>
        <v>0</v>
      </c>
      <c r="AG19" s="28">
        <f t="shared" si="12"/>
        <v>0</v>
      </c>
      <c r="AH19" s="28">
        <f t="shared" si="8"/>
        <v>20</v>
      </c>
      <c r="AI19" s="28">
        <f t="shared" si="12"/>
        <v>0</v>
      </c>
      <c r="AJ19" s="28">
        <f t="shared" si="12"/>
        <v>0</v>
      </c>
      <c r="AK19" s="28">
        <f t="shared" si="9"/>
        <v>20</v>
      </c>
      <c r="AL19" s="28">
        <f t="shared" si="12"/>
        <v>20</v>
      </c>
      <c r="AM19" s="28">
        <f t="shared" si="12"/>
        <v>20</v>
      </c>
    </row>
    <row r="20" spans="1:42" ht="33.75" customHeight="1" x14ac:dyDescent="0.25">
      <c r="A20" s="1" t="s">
        <v>124</v>
      </c>
      <c r="B20" s="59">
        <v>901</v>
      </c>
      <c r="C20" s="8" t="s">
        <v>24</v>
      </c>
      <c r="D20" s="8" t="s">
        <v>236</v>
      </c>
      <c r="E20" s="8"/>
      <c r="F20" s="6">
        <f>F23</f>
        <v>20</v>
      </c>
      <c r="G20" s="6"/>
      <c r="H20" s="6">
        <f>H23</f>
        <v>20</v>
      </c>
      <c r="I20" s="6">
        <f>I21</f>
        <v>0</v>
      </c>
      <c r="J20" s="6">
        <f t="shared" si="0"/>
        <v>20</v>
      </c>
      <c r="K20" s="6">
        <f>K21</f>
        <v>0</v>
      </c>
      <c r="L20" s="6">
        <f>L21</f>
        <v>0</v>
      </c>
      <c r="M20" s="6">
        <f t="shared" si="1"/>
        <v>20</v>
      </c>
      <c r="N20" s="6">
        <f>N21</f>
        <v>0</v>
      </c>
      <c r="O20" s="6">
        <f>O21</f>
        <v>0</v>
      </c>
      <c r="P20" s="6">
        <f t="shared" si="2"/>
        <v>20</v>
      </c>
      <c r="Q20" s="6">
        <f>Q21</f>
        <v>0</v>
      </c>
      <c r="R20" s="6">
        <f>R21</f>
        <v>0</v>
      </c>
      <c r="S20" s="6">
        <f t="shared" si="3"/>
        <v>20</v>
      </c>
      <c r="T20" s="6">
        <f>T21</f>
        <v>0</v>
      </c>
      <c r="U20" s="6">
        <f>U21</f>
        <v>0</v>
      </c>
      <c r="V20" s="6">
        <f t="shared" si="4"/>
        <v>20</v>
      </c>
      <c r="W20" s="6">
        <f>W21</f>
        <v>0</v>
      </c>
      <c r="X20" s="6">
        <f>X21</f>
        <v>0</v>
      </c>
      <c r="Y20" s="6">
        <f t="shared" si="5"/>
        <v>20</v>
      </c>
      <c r="Z20" s="6">
        <f>Z21</f>
        <v>0</v>
      </c>
      <c r="AA20" s="6">
        <f>AA21+AA22+AA23</f>
        <v>0</v>
      </c>
      <c r="AB20" s="6">
        <f t="shared" si="6"/>
        <v>20</v>
      </c>
      <c r="AC20" s="6">
        <f>AC21</f>
        <v>0</v>
      </c>
      <c r="AD20" s="6">
        <f>AD21</f>
        <v>0</v>
      </c>
      <c r="AE20" s="6">
        <f t="shared" si="7"/>
        <v>20</v>
      </c>
      <c r="AF20" s="6">
        <f>AF21</f>
        <v>0</v>
      </c>
      <c r="AG20" s="6">
        <f>AG21</f>
        <v>0</v>
      </c>
      <c r="AH20" s="6">
        <f t="shared" si="8"/>
        <v>20</v>
      </c>
      <c r="AI20" s="6">
        <f>AI21</f>
        <v>0</v>
      </c>
      <c r="AJ20" s="6">
        <f>AJ21</f>
        <v>0</v>
      </c>
      <c r="AK20" s="6">
        <f t="shared" si="9"/>
        <v>20</v>
      </c>
      <c r="AL20" s="6">
        <f t="shared" ref="AL20:AM20" si="13">AL23</f>
        <v>20</v>
      </c>
      <c r="AM20" s="6">
        <f t="shared" si="13"/>
        <v>20</v>
      </c>
    </row>
    <row r="21" spans="1:42" ht="21.75" hidden="1" customHeight="1" x14ac:dyDescent="0.25">
      <c r="A21" s="1" t="s">
        <v>10</v>
      </c>
      <c r="B21" s="59">
        <v>901</v>
      </c>
      <c r="C21" s="8" t="s">
        <v>24</v>
      </c>
      <c r="D21" s="8" t="s">
        <v>186</v>
      </c>
      <c r="E21" s="8" t="s">
        <v>11</v>
      </c>
      <c r="F21" s="6"/>
      <c r="G21" s="6"/>
      <c r="H21" s="6">
        <f t="shared" si="11"/>
        <v>0</v>
      </c>
      <c r="I21" s="6"/>
      <c r="J21" s="6">
        <f t="shared" si="0"/>
        <v>0</v>
      </c>
      <c r="K21" s="6"/>
      <c r="L21" s="6"/>
      <c r="M21" s="6">
        <f t="shared" si="1"/>
        <v>0</v>
      </c>
      <c r="N21" s="6"/>
      <c r="O21" s="6"/>
      <c r="P21" s="6">
        <f t="shared" si="2"/>
        <v>0</v>
      </c>
      <c r="Q21" s="6"/>
      <c r="R21" s="6"/>
      <c r="S21" s="6">
        <f t="shared" si="3"/>
        <v>0</v>
      </c>
      <c r="T21" s="6"/>
      <c r="U21" s="6"/>
      <c r="V21" s="6">
        <f t="shared" si="4"/>
        <v>0</v>
      </c>
      <c r="W21" s="6"/>
      <c r="X21" s="6"/>
      <c r="Y21" s="6">
        <f t="shared" si="5"/>
        <v>0</v>
      </c>
      <c r="Z21" s="6"/>
      <c r="AA21" s="6"/>
      <c r="AB21" s="6">
        <f t="shared" si="6"/>
        <v>0</v>
      </c>
      <c r="AC21" s="6"/>
      <c r="AD21" s="6"/>
      <c r="AE21" s="6">
        <f t="shared" si="7"/>
        <v>0</v>
      </c>
      <c r="AF21" s="6"/>
      <c r="AG21" s="6"/>
      <c r="AH21" s="6">
        <f t="shared" si="8"/>
        <v>0</v>
      </c>
      <c r="AI21" s="6"/>
      <c r="AJ21" s="6"/>
      <c r="AK21" s="6">
        <f t="shared" si="9"/>
        <v>0</v>
      </c>
      <c r="AL21" s="6"/>
      <c r="AM21" s="6"/>
    </row>
    <row r="22" spans="1:42" ht="35.25" hidden="1" customHeight="1" x14ac:dyDescent="0.25">
      <c r="A22" s="1" t="s">
        <v>276</v>
      </c>
      <c r="B22" s="59">
        <v>901</v>
      </c>
      <c r="C22" s="8" t="s">
        <v>24</v>
      </c>
      <c r="D22" s="8" t="s">
        <v>236</v>
      </c>
      <c r="E22" s="8" t="s">
        <v>11</v>
      </c>
      <c r="F22" s="6"/>
      <c r="G22" s="6"/>
      <c r="H22" s="6">
        <f t="shared" si="11"/>
        <v>0</v>
      </c>
      <c r="I22" s="6"/>
      <c r="J22" s="6"/>
      <c r="K22" s="6"/>
      <c r="L22" s="6"/>
      <c r="M22" s="6"/>
      <c r="N22" s="6"/>
      <c r="O22" s="6"/>
      <c r="P22" s="6">
        <f t="shared" si="2"/>
        <v>0</v>
      </c>
      <c r="Q22" s="6"/>
      <c r="R22" s="6"/>
      <c r="S22" s="6">
        <f t="shared" si="3"/>
        <v>0</v>
      </c>
      <c r="T22" s="6"/>
      <c r="U22" s="6"/>
      <c r="V22" s="6"/>
      <c r="W22" s="6"/>
      <c r="X22" s="6"/>
      <c r="Y22" s="6">
        <f t="shared" si="5"/>
        <v>0</v>
      </c>
      <c r="Z22" s="6"/>
      <c r="AA22" s="6"/>
      <c r="AB22" s="6">
        <f t="shared" si="6"/>
        <v>0</v>
      </c>
      <c r="AC22" s="6"/>
      <c r="AD22" s="6"/>
      <c r="AE22" s="6">
        <f t="shared" si="7"/>
        <v>0</v>
      </c>
      <c r="AF22" s="6"/>
      <c r="AG22" s="6"/>
      <c r="AH22" s="6">
        <f t="shared" si="8"/>
        <v>0</v>
      </c>
      <c r="AI22" s="6"/>
      <c r="AJ22" s="6"/>
      <c r="AK22" s="6">
        <f t="shared" si="9"/>
        <v>0</v>
      </c>
      <c r="AL22" s="6"/>
      <c r="AM22" s="6"/>
    </row>
    <row r="23" spans="1:42" ht="33.75" customHeight="1" x14ac:dyDescent="0.25">
      <c r="A23" s="1" t="s">
        <v>69</v>
      </c>
      <c r="B23" s="59">
        <v>901</v>
      </c>
      <c r="C23" s="8" t="s">
        <v>24</v>
      </c>
      <c r="D23" s="4" t="s">
        <v>237</v>
      </c>
      <c r="E23" s="4" t="s">
        <v>70</v>
      </c>
      <c r="F23" s="30">
        <v>20</v>
      </c>
      <c r="G23" s="30"/>
      <c r="H23" s="6">
        <f>F23+G23</f>
        <v>20</v>
      </c>
      <c r="I23" s="6"/>
      <c r="J23" s="6">
        <f t="shared" si="0"/>
        <v>20</v>
      </c>
      <c r="K23" s="6"/>
      <c r="L23" s="6"/>
      <c r="M23" s="6">
        <f t="shared" si="1"/>
        <v>20</v>
      </c>
      <c r="N23" s="6"/>
      <c r="O23" s="6"/>
      <c r="P23" s="6">
        <f t="shared" si="2"/>
        <v>20</v>
      </c>
      <c r="Q23" s="6"/>
      <c r="R23" s="6"/>
      <c r="S23" s="6">
        <f t="shared" si="3"/>
        <v>20</v>
      </c>
      <c r="T23" s="6"/>
      <c r="U23" s="6"/>
      <c r="V23" s="6">
        <f t="shared" si="4"/>
        <v>20</v>
      </c>
      <c r="W23" s="6"/>
      <c r="X23" s="6"/>
      <c r="Y23" s="6">
        <f t="shared" si="5"/>
        <v>20</v>
      </c>
      <c r="Z23" s="6"/>
      <c r="AA23" s="6"/>
      <c r="AB23" s="6">
        <f t="shared" si="6"/>
        <v>20</v>
      </c>
      <c r="AC23" s="6"/>
      <c r="AD23" s="6"/>
      <c r="AE23" s="6">
        <f t="shared" si="7"/>
        <v>20</v>
      </c>
      <c r="AF23" s="6"/>
      <c r="AG23" s="6"/>
      <c r="AH23" s="6">
        <f t="shared" si="8"/>
        <v>20</v>
      </c>
      <c r="AI23" s="6"/>
      <c r="AJ23" s="6"/>
      <c r="AK23" s="6">
        <f t="shared" si="9"/>
        <v>20</v>
      </c>
      <c r="AL23" s="30">
        <v>20</v>
      </c>
      <c r="AM23" s="30">
        <v>20</v>
      </c>
    </row>
    <row r="24" spans="1:42" ht="21.75" customHeight="1" x14ac:dyDescent="0.25">
      <c r="A24" s="21"/>
      <c r="B24" s="27"/>
      <c r="C24" s="8"/>
      <c r="D24" s="8"/>
      <c r="E24" s="8"/>
      <c r="F24" s="6"/>
      <c r="G24" s="6"/>
      <c r="H24" s="6"/>
      <c r="I24" s="6"/>
      <c r="J24" s="6"/>
      <c r="K24" s="6"/>
      <c r="L24" s="6"/>
      <c r="M24" s="6"/>
      <c r="N24" s="6"/>
      <c r="O24" s="6"/>
      <c r="P24" s="6">
        <f t="shared" si="2"/>
        <v>0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>
        <f t="shared" si="9"/>
        <v>0</v>
      </c>
      <c r="AL24" s="6"/>
      <c r="AM24" s="6"/>
    </row>
    <row r="25" spans="1:42" s="55" customFormat="1" ht="33.75" customHeight="1" x14ac:dyDescent="0.25">
      <c r="A25" s="203" t="s">
        <v>12</v>
      </c>
      <c r="B25" s="201">
        <v>902</v>
      </c>
      <c r="C25" s="196"/>
      <c r="D25" s="196"/>
      <c r="E25" s="196"/>
      <c r="F25" s="197">
        <f>F26+F92+F103+F138+F183+F198+F225+F178+F214</f>
        <v>54659.5</v>
      </c>
      <c r="G25" s="197">
        <f>G26+G92+G103+G138+G183+G198+G214+G178+G225</f>
        <v>175117.2</v>
      </c>
      <c r="H25" s="199">
        <f t="shared" ref="H25:H62" si="14">F25+G25</f>
        <v>229776.7</v>
      </c>
      <c r="I25" s="199" t="e">
        <f>I26+I92+I103+I138+I183+I198+I214+I225</f>
        <v>#REF!</v>
      </c>
      <c r="J25" s="199" t="e">
        <f t="shared" si="0"/>
        <v>#REF!</v>
      </c>
      <c r="K25" s="199" t="e">
        <f>K26+K92+K103+K138+K183+K198+K214+K225</f>
        <v>#REF!</v>
      </c>
      <c r="L25" s="199" t="e">
        <f>L26+L92+L103+L138+L183+L198+L214+L225</f>
        <v>#REF!</v>
      </c>
      <c r="M25" s="199" t="e">
        <f t="shared" si="1"/>
        <v>#REF!</v>
      </c>
      <c r="N25" s="199" t="e">
        <f t="shared" ref="N25:U25" si="15">N26+N92+N103+N138+N183+N198+N214+N225</f>
        <v>#REF!</v>
      </c>
      <c r="O25" s="199" t="e">
        <f t="shared" si="15"/>
        <v>#REF!</v>
      </c>
      <c r="P25" s="199" t="e">
        <f t="shared" si="15"/>
        <v>#REF!</v>
      </c>
      <c r="Q25" s="199" t="e">
        <f t="shared" si="15"/>
        <v>#REF!</v>
      </c>
      <c r="R25" s="199" t="e">
        <f t="shared" si="15"/>
        <v>#REF!</v>
      </c>
      <c r="S25" s="199" t="e">
        <f t="shared" si="15"/>
        <v>#REF!</v>
      </c>
      <c r="T25" s="199" t="e">
        <f t="shared" si="15"/>
        <v>#REF!</v>
      </c>
      <c r="U25" s="199" t="e">
        <f t="shared" si="15"/>
        <v>#REF!</v>
      </c>
      <c r="V25" s="199" t="e">
        <f t="shared" si="4"/>
        <v>#REF!</v>
      </c>
      <c r="W25" s="199" t="e">
        <f>W26+W92+W103+W138+W183+W198+W214+W225</f>
        <v>#REF!</v>
      </c>
      <c r="X25" s="199" t="e">
        <f>X26+X92+X103+X138+X183+X198+X214+X225</f>
        <v>#REF!</v>
      </c>
      <c r="Y25" s="199" t="e">
        <f t="shared" si="5"/>
        <v>#REF!</v>
      </c>
      <c r="Z25" s="199" t="e">
        <f>Z26+Z92+Z103+Z138+Z183+Z198+Z214+Z225</f>
        <v>#REF!</v>
      </c>
      <c r="AA25" s="199" t="e">
        <f>AA26+AA92+AA103+AA138+AA183+AA198+AA214+AA225</f>
        <v>#REF!</v>
      </c>
      <c r="AB25" s="198" t="e">
        <f t="shared" si="6"/>
        <v>#REF!</v>
      </c>
      <c r="AC25" s="199" t="e">
        <f>AC26+AC92+AC103+AC138+AC183+AC198+AC214+AC225</f>
        <v>#REF!</v>
      </c>
      <c r="AD25" s="199" t="e">
        <f>AD26+AD92+AD103+AD138+AD183+AD198+AD214+AD225</f>
        <v>#REF!</v>
      </c>
      <c r="AE25" s="199" t="e">
        <f>AB25+AC25+AD25</f>
        <v>#REF!</v>
      </c>
      <c r="AF25" s="199" t="e">
        <f>AF26+AF92+AF103+AF138+AF183+AF198+AF214+AF225</f>
        <v>#REF!</v>
      </c>
      <c r="AG25" s="199" t="e">
        <f>AG26+AG92+AG103+AG138+AG183+AG198+AG214+AG225</f>
        <v>#REF!</v>
      </c>
      <c r="AH25" s="199" t="e">
        <f t="shared" si="8"/>
        <v>#REF!</v>
      </c>
      <c r="AI25" s="199" t="e">
        <f>AI26+AI92+AI103+AI138+AI183+AI198+AI214+AI225</f>
        <v>#REF!</v>
      </c>
      <c r="AJ25" s="199" t="e">
        <f>AJ26+AJ92+AJ103+AJ138+AJ183+AJ198+AJ214+AJ225</f>
        <v>#REF!</v>
      </c>
      <c r="AK25" s="198" t="e">
        <f t="shared" si="9"/>
        <v>#REF!</v>
      </c>
      <c r="AL25" s="197">
        <f>AL26+AL92+AL103+AL138+AL183+AL198+AL214+AL225+AL178</f>
        <v>426900.20000000007</v>
      </c>
      <c r="AM25" s="197">
        <f>AM26+AM92+AM103+AM138+AM183+AM198+AM214+AM225</f>
        <v>67362.599999999991</v>
      </c>
      <c r="AN25" s="62"/>
      <c r="AO25" s="62"/>
      <c r="AP25" s="62"/>
    </row>
    <row r="26" spans="1:42" s="55" customFormat="1" ht="33.75" customHeight="1" x14ac:dyDescent="0.25">
      <c r="A26" s="118" t="s">
        <v>3</v>
      </c>
      <c r="B26" s="57">
        <v>902</v>
      </c>
      <c r="C26" s="58" t="s">
        <v>4</v>
      </c>
      <c r="D26" s="58"/>
      <c r="E26" s="58"/>
      <c r="F26" s="132">
        <f>F27+F31+F54+F58+F61</f>
        <v>36213.4</v>
      </c>
      <c r="G26" s="132">
        <f>G31+G54+G58+G61</f>
        <v>3097.6000000000004</v>
      </c>
      <c r="H26" s="26">
        <f t="shared" si="14"/>
        <v>39311</v>
      </c>
      <c r="I26" s="28">
        <f>I31+I54+I58+I61</f>
        <v>0</v>
      </c>
      <c r="J26" s="26">
        <f t="shared" si="0"/>
        <v>39311</v>
      </c>
      <c r="K26" s="28">
        <f>K31+K54+K58+K61</f>
        <v>0</v>
      </c>
      <c r="L26" s="28">
        <f>L31+L54+L58+L61</f>
        <v>0</v>
      </c>
      <c r="M26" s="26">
        <f t="shared" si="1"/>
        <v>39311</v>
      </c>
      <c r="N26" s="28">
        <f t="shared" ref="N26:U26" si="16">N31+N54+N58+N61</f>
        <v>0</v>
      </c>
      <c r="O26" s="28">
        <f t="shared" si="16"/>
        <v>0</v>
      </c>
      <c r="P26" s="28">
        <f t="shared" si="16"/>
        <v>37604</v>
      </c>
      <c r="Q26" s="28">
        <f t="shared" si="16"/>
        <v>0</v>
      </c>
      <c r="R26" s="28">
        <f t="shared" si="16"/>
        <v>0</v>
      </c>
      <c r="S26" s="28">
        <f t="shared" si="16"/>
        <v>37521.599999999999</v>
      </c>
      <c r="T26" s="28">
        <f t="shared" si="16"/>
        <v>0</v>
      </c>
      <c r="U26" s="28">
        <f t="shared" si="16"/>
        <v>0</v>
      </c>
      <c r="V26" s="28">
        <f t="shared" si="4"/>
        <v>37521.599999999999</v>
      </c>
      <c r="W26" s="28">
        <f>W31+W54+W58+W61</f>
        <v>0</v>
      </c>
      <c r="X26" s="28">
        <f>X31+X54+X58+X61</f>
        <v>0</v>
      </c>
      <c r="Y26" s="28">
        <f t="shared" si="5"/>
        <v>37521.599999999999</v>
      </c>
      <c r="Z26" s="28">
        <f>Z31+Z54+Z58+Z61</f>
        <v>0</v>
      </c>
      <c r="AA26" s="28">
        <f>AA31+AA54+AA58+AA61</f>
        <v>0</v>
      </c>
      <c r="AB26" s="6">
        <f t="shared" si="6"/>
        <v>37521.599999999999</v>
      </c>
      <c r="AC26" s="28">
        <f>AC31+AC54+AC58+AC61</f>
        <v>0</v>
      </c>
      <c r="AD26" s="28">
        <f>AD31+AD54+AD58+AD61</f>
        <v>0</v>
      </c>
      <c r="AE26" s="28">
        <f>AE31+AE54+AE58+AE61</f>
        <v>37521.599999999999</v>
      </c>
      <c r="AF26" s="28">
        <f>AF31+AF54+AF58+AF61</f>
        <v>0</v>
      </c>
      <c r="AG26" s="28">
        <f>AG31+AG54+AG58+AG61</f>
        <v>0</v>
      </c>
      <c r="AH26" s="26">
        <f t="shared" si="8"/>
        <v>37521.599999999999</v>
      </c>
      <c r="AI26" s="28">
        <f>AI31+AI54+AI58+AI61</f>
        <v>0</v>
      </c>
      <c r="AJ26" s="28">
        <f>AJ31+AJ54+AJ58+AJ61</f>
        <v>0</v>
      </c>
      <c r="AK26" s="6">
        <f t="shared" si="9"/>
        <v>37521.599999999999</v>
      </c>
      <c r="AL26" s="132">
        <f>AL31+AL54+AL58+AL61+AL27</f>
        <v>38416.899999999994</v>
      </c>
      <c r="AM26" s="132">
        <f>AM31+AM54+AM58+AM61+AM27+AM178</f>
        <v>38460.6</v>
      </c>
      <c r="AN26" s="63"/>
      <c r="AO26" s="63"/>
      <c r="AP26" s="63"/>
    </row>
    <row r="27" spans="1:42" s="55" customFormat="1" ht="33.75" customHeight="1" x14ac:dyDescent="0.25">
      <c r="A27" s="119" t="s">
        <v>292</v>
      </c>
      <c r="B27" s="57">
        <v>902</v>
      </c>
      <c r="C27" s="58" t="s">
        <v>293</v>
      </c>
      <c r="D27" s="58"/>
      <c r="E27" s="58"/>
      <c r="F27" s="132">
        <f>F28</f>
        <v>1707</v>
      </c>
      <c r="G27" s="132">
        <f>G28</f>
        <v>0</v>
      </c>
      <c r="H27" s="28">
        <f t="shared" si="14"/>
        <v>1707</v>
      </c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132">
        <f t="shared" ref="AL27:AM29" si="17">AL28</f>
        <v>1707</v>
      </c>
      <c r="AM27" s="132">
        <f t="shared" si="17"/>
        <v>1707</v>
      </c>
      <c r="AN27" s="63"/>
      <c r="AO27" s="63"/>
      <c r="AP27" s="63"/>
    </row>
    <row r="28" spans="1:42" s="55" customFormat="1" ht="33.75" customHeight="1" x14ac:dyDescent="0.25">
      <c r="A28" s="2" t="s">
        <v>294</v>
      </c>
      <c r="B28" s="59">
        <v>902</v>
      </c>
      <c r="C28" s="8" t="s">
        <v>293</v>
      </c>
      <c r="D28" s="61"/>
      <c r="E28" s="61"/>
      <c r="F28" s="133">
        <f>F29</f>
        <v>1707</v>
      </c>
      <c r="G28" s="133">
        <f>G29</f>
        <v>0</v>
      </c>
      <c r="H28" s="6">
        <f t="shared" si="14"/>
        <v>1707</v>
      </c>
      <c r="I28" s="28"/>
      <c r="J28" s="26"/>
      <c r="K28" s="28"/>
      <c r="L28" s="28"/>
      <c r="M28" s="26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6"/>
      <c r="AC28" s="28"/>
      <c r="AD28" s="28"/>
      <c r="AE28" s="28"/>
      <c r="AF28" s="28"/>
      <c r="AG28" s="28"/>
      <c r="AH28" s="26"/>
      <c r="AI28" s="28"/>
      <c r="AJ28" s="28"/>
      <c r="AK28" s="6"/>
      <c r="AL28" s="133">
        <f t="shared" si="17"/>
        <v>1707</v>
      </c>
      <c r="AM28" s="133">
        <f t="shared" si="17"/>
        <v>1707</v>
      </c>
      <c r="AN28" s="63"/>
      <c r="AO28" s="63"/>
      <c r="AP28" s="63"/>
    </row>
    <row r="29" spans="1:42" s="55" customFormat="1" ht="33.75" customHeight="1" x14ac:dyDescent="0.25">
      <c r="A29" s="1" t="s">
        <v>7</v>
      </c>
      <c r="B29" s="59">
        <v>902</v>
      </c>
      <c r="C29" s="8" t="s">
        <v>293</v>
      </c>
      <c r="D29" s="8" t="s">
        <v>155</v>
      </c>
      <c r="E29" s="8"/>
      <c r="F29" s="133">
        <f>F30</f>
        <v>1707</v>
      </c>
      <c r="G29" s="132"/>
      <c r="H29" s="6">
        <f t="shared" si="14"/>
        <v>1707</v>
      </c>
      <c r="I29" s="28"/>
      <c r="J29" s="26"/>
      <c r="K29" s="28"/>
      <c r="L29" s="28"/>
      <c r="M29" s="26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6"/>
      <c r="AC29" s="28"/>
      <c r="AD29" s="28"/>
      <c r="AE29" s="28"/>
      <c r="AF29" s="28"/>
      <c r="AG29" s="28"/>
      <c r="AH29" s="26"/>
      <c r="AI29" s="28"/>
      <c r="AJ29" s="28"/>
      <c r="AK29" s="6"/>
      <c r="AL29" s="133">
        <f t="shared" si="17"/>
        <v>1707</v>
      </c>
      <c r="AM29" s="133">
        <f t="shared" si="17"/>
        <v>1707</v>
      </c>
      <c r="AN29" s="63"/>
      <c r="AO29" s="63"/>
      <c r="AP29" s="63"/>
    </row>
    <row r="30" spans="1:42" s="55" customFormat="1" ht="33.75" customHeight="1" x14ac:dyDescent="0.25">
      <c r="A30" s="1" t="s">
        <v>8</v>
      </c>
      <c r="B30" s="59">
        <v>902</v>
      </c>
      <c r="C30" s="8" t="s">
        <v>293</v>
      </c>
      <c r="D30" s="8" t="s">
        <v>155</v>
      </c>
      <c r="E30" s="8" t="s">
        <v>9</v>
      </c>
      <c r="F30" s="6">
        <v>1707</v>
      </c>
      <c r="G30" s="28"/>
      <c r="H30" s="6">
        <f t="shared" si="14"/>
        <v>1707</v>
      </c>
      <c r="I30" s="28"/>
      <c r="J30" s="26"/>
      <c r="K30" s="28"/>
      <c r="L30" s="28"/>
      <c r="M30" s="26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6"/>
      <c r="AC30" s="28"/>
      <c r="AD30" s="28"/>
      <c r="AE30" s="28"/>
      <c r="AF30" s="28"/>
      <c r="AG30" s="28"/>
      <c r="AH30" s="26"/>
      <c r="AI30" s="28"/>
      <c r="AJ30" s="28"/>
      <c r="AK30" s="6"/>
      <c r="AL30" s="6">
        <v>1707</v>
      </c>
      <c r="AM30" s="6">
        <v>1707</v>
      </c>
      <c r="AN30" s="63"/>
      <c r="AO30" s="63"/>
      <c r="AP30" s="63"/>
    </row>
    <row r="31" spans="1:42" ht="33.75" customHeight="1" x14ac:dyDescent="0.25">
      <c r="A31" s="60" t="s">
        <v>13</v>
      </c>
      <c r="B31" s="57">
        <v>902</v>
      </c>
      <c r="C31" s="58" t="s">
        <v>14</v>
      </c>
      <c r="D31" s="58"/>
      <c r="E31" s="58"/>
      <c r="F31" s="132">
        <f>F32+F36</f>
        <v>26216.799999999999</v>
      </c>
      <c r="G31" s="132">
        <f>G32+G36</f>
        <v>1075.1000000000001</v>
      </c>
      <c r="H31" s="28">
        <f t="shared" si="14"/>
        <v>27291.899999999998</v>
      </c>
      <c r="I31" s="28">
        <f>I32+I36</f>
        <v>0</v>
      </c>
      <c r="J31" s="28">
        <f t="shared" si="0"/>
        <v>27291.899999999998</v>
      </c>
      <c r="K31" s="28">
        <f t="shared" ref="K31:AM31" si="18">K32+K36</f>
        <v>0</v>
      </c>
      <c r="L31" s="28">
        <f t="shared" si="18"/>
        <v>0</v>
      </c>
      <c r="M31" s="28">
        <f t="shared" si="1"/>
        <v>27291.899999999998</v>
      </c>
      <c r="N31" s="28">
        <f t="shared" si="18"/>
        <v>0</v>
      </c>
      <c r="O31" s="28">
        <f t="shared" si="18"/>
        <v>0</v>
      </c>
      <c r="P31" s="28">
        <f t="shared" si="2"/>
        <v>27291.899999999998</v>
      </c>
      <c r="Q31" s="28">
        <f t="shared" si="18"/>
        <v>0</v>
      </c>
      <c r="R31" s="28">
        <f t="shared" si="18"/>
        <v>0</v>
      </c>
      <c r="S31" s="28">
        <f>S32+S36</f>
        <v>27209.5</v>
      </c>
      <c r="T31" s="28">
        <f t="shared" si="18"/>
        <v>0</v>
      </c>
      <c r="U31" s="28">
        <f t="shared" si="18"/>
        <v>0</v>
      </c>
      <c r="V31" s="28">
        <f t="shared" si="4"/>
        <v>27209.5</v>
      </c>
      <c r="W31" s="28">
        <f t="shared" si="18"/>
        <v>0</v>
      </c>
      <c r="X31" s="28">
        <f t="shared" si="18"/>
        <v>0</v>
      </c>
      <c r="Y31" s="28">
        <f t="shared" si="5"/>
        <v>27209.5</v>
      </c>
      <c r="Z31" s="28">
        <f>Z32+Z36</f>
        <v>0</v>
      </c>
      <c r="AA31" s="28">
        <f t="shared" si="18"/>
        <v>0</v>
      </c>
      <c r="AB31" s="28">
        <f t="shared" si="6"/>
        <v>27209.5</v>
      </c>
      <c r="AC31" s="28">
        <f t="shared" si="18"/>
        <v>0</v>
      </c>
      <c r="AD31" s="28">
        <f t="shared" si="18"/>
        <v>0</v>
      </c>
      <c r="AE31" s="28">
        <f t="shared" ref="AE31:AE36" si="19">AB31+AC31+AD31</f>
        <v>27209.5</v>
      </c>
      <c r="AF31" s="28">
        <f t="shared" si="18"/>
        <v>0</v>
      </c>
      <c r="AG31" s="28">
        <f t="shared" si="18"/>
        <v>0</v>
      </c>
      <c r="AH31" s="28">
        <f t="shared" si="8"/>
        <v>27209.5</v>
      </c>
      <c r="AI31" s="28">
        <f t="shared" si="18"/>
        <v>0</v>
      </c>
      <c r="AJ31" s="28">
        <f t="shared" si="18"/>
        <v>0</v>
      </c>
      <c r="AK31" s="28">
        <f t="shared" si="9"/>
        <v>27209.5</v>
      </c>
      <c r="AL31" s="132">
        <f>AL32+AL36</f>
        <v>27238.3</v>
      </c>
      <c r="AM31" s="132">
        <f t="shared" si="18"/>
        <v>27238.3</v>
      </c>
      <c r="AN31" s="62"/>
      <c r="AO31" s="62"/>
      <c r="AP31" s="62"/>
    </row>
    <row r="32" spans="1:42" ht="33.75" customHeight="1" x14ac:dyDescent="0.25">
      <c r="A32" s="1" t="s">
        <v>7</v>
      </c>
      <c r="B32" s="59">
        <v>902</v>
      </c>
      <c r="C32" s="8" t="s">
        <v>14</v>
      </c>
      <c r="D32" s="8" t="s">
        <v>155</v>
      </c>
      <c r="E32" s="8"/>
      <c r="F32" s="133">
        <f>F33+F34+F35</f>
        <v>26216.799999999999</v>
      </c>
      <c r="G32" s="133">
        <f>G33+G34+G35</f>
        <v>0</v>
      </c>
      <c r="H32" s="6">
        <f t="shared" si="14"/>
        <v>26216.799999999999</v>
      </c>
      <c r="I32" s="6">
        <f>I33+I34+I35</f>
        <v>0</v>
      </c>
      <c r="J32" s="6">
        <f t="shared" si="0"/>
        <v>26216.799999999999</v>
      </c>
      <c r="K32" s="6">
        <f>K33+K34+K35</f>
        <v>0</v>
      </c>
      <c r="L32" s="6">
        <f t="shared" ref="L32:AM32" si="20">L33+L34+L35</f>
        <v>0</v>
      </c>
      <c r="M32" s="6">
        <f t="shared" si="20"/>
        <v>26216.799999999999</v>
      </c>
      <c r="N32" s="6">
        <f t="shared" si="20"/>
        <v>0</v>
      </c>
      <c r="O32" s="6">
        <f t="shared" si="20"/>
        <v>0</v>
      </c>
      <c r="P32" s="6">
        <f t="shared" si="20"/>
        <v>26216.799999999999</v>
      </c>
      <c r="Q32" s="6">
        <f t="shared" si="20"/>
        <v>0</v>
      </c>
      <c r="R32" s="6">
        <f t="shared" si="20"/>
        <v>0</v>
      </c>
      <c r="S32" s="6">
        <f t="shared" si="20"/>
        <v>26216.799999999999</v>
      </c>
      <c r="T32" s="6">
        <f t="shared" si="20"/>
        <v>0</v>
      </c>
      <c r="U32" s="6">
        <f t="shared" si="20"/>
        <v>0</v>
      </c>
      <c r="V32" s="6">
        <f t="shared" si="4"/>
        <v>26216.799999999999</v>
      </c>
      <c r="W32" s="6">
        <f t="shared" si="20"/>
        <v>0</v>
      </c>
      <c r="X32" s="6">
        <f t="shared" si="20"/>
        <v>0</v>
      </c>
      <c r="Y32" s="6">
        <f t="shared" si="5"/>
        <v>26216.799999999999</v>
      </c>
      <c r="Z32" s="6">
        <f t="shared" si="20"/>
        <v>0</v>
      </c>
      <c r="AA32" s="6">
        <f t="shared" si="20"/>
        <v>0</v>
      </c>
      <c r="AB32" s="6">
        <f t="shared" si="6"/>
        <v>26216.799999999999</v>
      </c>
      <c r="AC32" s="6">
        <f t="shared" si="20"/>
        <v>0</v>
      </c>
      <c r="AD32" s="6">
        <f t="shared" si="20"/>
        <v>0</v>
      </c>
      <c r="AE32" s="6">
        <f t="shared" si="19"/>
        <v>26216.799999999999</v>
      </c>
      <c r="AF32" s="6">
        <f t="shared" si="20"/>
        <v>0</v>
      </c>
      <c r="AG32" s="6">
        <f t="shared" si="20"/>
        <v>0</v>
      </c>
      <c r="AH32" s="6">
        <f t="shared" si="8"/>
        <v>26216.799999999999</v>
      </c>
      <c r="AI32" s="6">
        <f t="shared" si="20"/>
        <v>0</v>
      </c>
      <c r="AJ32" s="6">
        <f t="shared" si="20"/>
        <v>0</v>
      </c>
      <c r="AK32" s="6">
        <f t="shared" si="9"/>
        <v>26216.799999999999</v>
      </c>
      <c r="AL32" s="133">
        <f t="shared" si="20"/>
        <v>26216.799999999999</v>
      </c>
      <c r="AM32" s="133">
        <f t="shared" si="20"/>
        <v>26216.799999999999</v>
      </c>
    </row>
    <row r="33" spans="1:39" ht="33.75" customHeight="1" x14ac:dyDescent="0.25">
      <c r="A33" s="1" t="s">
        <v>8</v>
      </c>
      <c r="B33" s="59">
        <v>902</v>
      </c>
      <c r="C33" s="8" t="s">
        <v>14</v>
      </c>
      <c r="D33" s="8" t="s">
        <v>155</v>
      </c>
      <c r="E33" s="8" t="s">
        <v>9</v>
      </c>
      <c r="F33" s="6">
        <v>23879.3</v>
      </c>
      <c r="G33" s="6"/>
      <c r="H33" s="6">
        <f t="shared" si="14"/>
        <v>23879.3</v>
      </c>
      <c r="I33" s="6"/>
      <c r="J33" s="6">
        <f t="shared" si="0"/>
        <v>23879.3</v>
      </c>
      <c r="K33" s="6"/>
      <c r="L33" s="6"/>
      <c r="M33" s="6">
        <f t="shared" si="1"/>
        <v>23879.3</v>
      </c>
      <c r="N33" s="6"/>
      <c r="O33" s="6"/>
      <c r="P33" s="6">
        <f t="shared" si="2"/>
        <v>23879.3</v>
      </c>
      <c r="Q33" s="6"/>
      <c r="R33" s="6"/>
      <c r="S33" s="6">
        <f t="shared" si="3"/>
        <v>23879.3</v>
      </c>
      <c r="T33" s="6"/>
      <c r="U33" s="6"/>
      <c r="V33" s="6">
        <f t="shared" si="4"/>
        <v>23879.3</v>
      </c>
      <c r="W33" s="6"/>
      <c r="X33" s="6"/>
      <c r="Y33" s="6">
        <f t="shared" si="5"/>
        <v>23879.3</v>
      </c>
      <c r="Z33" s="6"/>
      <c r="AA33" s="6"/>
      <c r="AB33" s="6">
        <f t="shared" si="6"/>
        <v>23879.3</v>
      </c>
      <c r="AC33" s="6"/>
      <c r="AD33" s="6"/>
      <c r="AE33" s="6">
        <f t="shared" si="19"/>
        <v>23879.3</v>
      </c>
      <c r="AF33" s="6"/>
      <c r="AG33" s="6"/>
      <c r="AH33" s="6">
        <f t="shared" si="8"/>
        <v>23879.3</v>
      </c>
      <c r="AI33" s="6"/>
      <c r="AJ33" s="6"/>
      <c r="AK33" s="6">
        <f t="shared" si="9"/>
        <v>23879.3</v>
      </c>
      <c r="AL33" s="6">
        <v>23879.3</v>
      </c>
      <c r="AM33" s="6">
        <v>23879.3</v>
      </c>
    </row>
    <row r="34" spans="1:39" ht="21" customHeight="1" x14ac:dyDescent="0.25">
      <c r="A34" s="1" t="s">
        <v>10</v>
      </c>
      <c r="B34" s="27">
        <v>902</v>
      </c>
      <c r="C34" s="8" t="s">
        <v>14</v>
      </c>
      <c r="D34" s="8" t="s">
        <v>155</v>
      </c>
      <c r="E34" s="8" t="s">
        <v>11</v>
      </c>
      <c r="F34" s="6">
        <v>2240.6999999999998</v>
      </c>
      <c r="G34" s="6"/>
      <c r="H34" s="6">
        <f t="shared" si="14"/>
        <v>2240.6999999999998</v>
      </c>
      <c r="I34" s="6"/>
      <c r="J34" s="6">
        <f t="shared" si="0"/>
        <v>2240.6999999999998</v>
      </c>
      <c r="K34" s="6"/>
      <c r="L34" s="6"/>
      <c r="M34" s="6">
        <f t="shared" si="1"/>
        <v>2240.6999999999998</v>
      </c>
      <c r="N34" s="6"/>
      <c r="O34" s="6"/>
      <c r="P34" s="6">
        <f t="shared" si="2"/>
        <v>2240.6999999999998</v>
      </c>
      <c r="Q34" s="6"/>
      <c r="R34" s="6"/>
      <c r="S34" s="6">
        <f t="shared" si="3"/>
        <v>2240.6999999999998</v>
      </c>
      <c r="T34" s="6"/>
      <c r="U34" s="6"/>
      <c r="V34" s="6">
        <f t="shared" si="4"/>
        <v>2240.6999999999998</v>
      </c>
      <c r="W34" s="6"/>
      <c r="X34" s="6"/>
      <c r="Y34" s="6">
        <f t="shared" si="5"/>
        <v>2240.6999999999998</v>
      </c>
      <c r="Z34" s="6"/>
      <c r="AA34" s="6"/>
      <c r="AB34" s="6">
        <f t="shared" si="6"/>
        <v>2240.6999999999998</v>
      </c>
      <c r="AC34" s="6"/>
      <c r="AD34" s="6"/>
      <c r="AE34" s="6">
        <f t="shared" si="19"/>
        <v>2240.6999999999998</v>
      </c>
      <c r="AF34" s="6"/>
      <c r="AG34" s="6"/>
      <c r="AH34" s="6">
        <f t="shared" si="8"/>
        <v>2240.6999999999998</v>
      </c>
      <c r="AI34" s="6"/>
      <c r="AJ34" s="6"/>
      <c r="AK34" s="6">
        <f t="shared" si="9"/>
        <v>2240.6999999999998</v>
      </c>
      <c r="AL34" s="6">
        <v>2240.6999999999998</v>
      </c>
      <c r="AM34" s="6">
        <v>2240.6999999999998</v>
      </c>
    </row>
    <row r="35" spans="1:39" ht="21.75" customHeight="1" x14ac:dyDescent="0.25">
      <c r="A35" s="1" t="s">
        <v>19</v>
      </c>
      <c r="B35" s="27">
        <v>902</v>
      </c>
      <c r="C35" s="8" t="s">
        <v>14</v>
      </c>
      <c r="D35" s="8" t="s">
        <v>155</v>
      </c>
      <c r="E35" s="8" t="s">
        <v>20</v>
      </c>
      <c r="F35" s="6">
        <v>96.8</v>
      </c>
      <c r="G35" s="6"/>
      <c r="H35" s="6">
        <f t="shared" si="14"/>
        <v>96.8</v>
      </c>
      <c r="I35" s="6"/>
      <c r="J35" s="6">
        <f t="shared" si="0"/>
        <v>96.8</v>
      </c>
      <c r="K35" s="6"/>
      <c r="L35" s="6"/>
      <c r="M35" s="6">
        <f t="shared" si="1"/>
        <v>96.8</v>
      </c>
      <c r="N35" s="6"/>
      <c r="O35" s="6"/>
      <c r="P35" s="6">
        <f t="shared" si="2"/>
        <v>96.8</v>
      </c>
      <c r="Q35" s="6"/>
      <c r="R35" s="6"/>
      <c r="S35" s="6">
        <f t="shared" si="3"/>
        <v>96.8</v>
      </c>
      <c r="T35" s="6"/>
      <c r="U35" s="6"/>
      <c r="V35" s="6">
        <f t="shared" si="4"/>
        <v>96.8</v>
      </c>
      <c r="W35" s="6"/>
      <c r="X35" s="6"/>
      <c r="Y35" s="6">
        <f t="shared" si="5"/>
        <v>96.8</v>
      </c>
      <c r="Z35" s="6"/>
      <c r="AA35" s="6"/>
      <c r="AB35" s="6">
        <f t="shared" si="6"/>
        <v>96.8</v>
      </c>
      <c r="AC35" s="6"/>
      <c r="AD35" s="6"/>
      <c r="AE35" s="6">
        <f t="shared" si="19"/>
        <v>96.8</v>
      </c>
      <c r="AF35" s="6"/>
      <c r="AG35" s="6"/>
      <c r="AH35" s="6">
        <f t="shared" si="8"/>
        <v>96.8</v>
      </c>
      <c r="AI35" s="6"/>
      <c r="AJ35" s="6"/>
      <c r="AK35" s="6">
        <f t="shared" si="9"/>
        <v>96.8</v>
      </c>
      <c r="AL35" s="6">
        <v>96.8</v>
      </c>
      <c r="AM35" s="6">
        <v>96.8</v>
      </c>
    </row>
    <row r="36" spans="1:39" ht="33.75" customHeight="1" x14ac:dyDescent="0.25">
      <c r="A36" s="1" t="s">
        <v>124</v>
      </c>
      <c r="B36" s="27">
        <v>902</v>
      </c>
      <c r="C36" s="8" t="s">
        <v>14</v>
      </c>
      <c r="D36" s="8" t="s">
        <v>156</v>
      </c>
      <c r="E36" s="64"/>
      <c r="F36" s="133">
        <f>F37+F41+F45+F52</f>
        <v>0</v>
      </c>
      <c r="G36" s="133">
        <f>G37+G41+G45+G49+G52</f>
        <v>1075.1000000000001</v>
      </c>
      <c r="H36" s="6">
        <f t="shared" si="14"/>
        <v>1075.1000000000001</v>
      </c>
      <c r="I36" s="6">
        <f>I37+I41+I45+I52</f>
        <v>0</v>
      </c>
      <c r="J36" s="6">
        <f t="shared" si="0"/>
        <v>1075.1000000000001</v>
      </c>
      <c r="K36" s="6">
        <f>K37+K41+K45+K52</f>
        <v>0</v>
      </c>
      <c r="L36" s="6">
        <f>L37+L41+L45+L52</f>
        <v>0</v>
      </c>
      <c r="M36" s="6">
        <f t="shared" si="1"/>
        <v>1075.1000000000001</v>
      </c>
      <c r="N36" s="6">
        <f t="shared" ref="N36:U36" si="21">N37+N41+N45+N52</f>
        <v>0</v>
      </c>
      <c r="O36" s="6">
        <f t="shared" si="21"/>
        <v>0</v>
      </c>
      <c r="P36" s="6">
        <f t="shared" si="21"/>
        <v>992.7</v>
      </c>
      <c r="Q36" s="6">
        <f t="shared" si="21"/>
        <v>0</v>
      </c>
      <c r="R36" s="6">
        <f t="shared" si="21"/>
        <v>0</v>
      </c>
      <c r="S36" s="6">
        <f t="shared" si="21"/>
        <v>992.7</v>
      </c>
      <c r="T36" s="6">
        <f t="shared" si="21"/>
        <v>0</v>
      </c>
      <c r="U36" s="6">
        <f t="shared" si="21"/>
        <v>0</v>
      </c>
      <c r="V36" s="6">
        <f t="shared" si="4"/>
        <v>992.7</v>
      </c>
      <c r="W36" s="6">
        <f>W37+W41+W45+W52</f>
        <v>0</v>
      </c>
      <c r="X36" s="6">
        <f>X37+X41+X45+X52</f>
        <v>0</v>
      </c>
      <c r="Y36" s="6">
        <f t="shared" si="5"/>
        <v>992.7</v>
      </c>
      <c r="Z36" s="6">
        <f>Z37+Z41</f>
        <v>0</v>
      </c>
      <c r="AA36" s="6">
        <f>AA37+AA41+AA45+AA52</f>
        <v>0</v>
      </c>
      <c r="AB36" s="6">
        <f t="shared" si="6"/>
        <v>992.7</v>
      </c>
      <c r="AC36" s="6">
        <f>AC37+AC41+AC45+AC52</f>
        <v>0</v>
      </c>
      <c r="AD36" s="6">
        <f>AD37+AD41+AD45+AD52</f>
        <v>0</v>
      </c>
      <c r="AE36" s="6">
        <f t="shared" si="19"/>
        <v>992.7</v>
      </c>
      <c r="AF36" s="6">
        <f>AF37+AF41+AF45+AF52</f>
        <v>0</v>
      </c>
      <c r="AG36" s="6">
        <f>AG37+AG41+AG45+AG52</f>
        <v>0</v>
      </c>
      <c r="AH36" s="6">
        <f t="shared" si="8"/>
        <v>992.7</v>
      </c>
      <c r="AI36" s="6">
        <f>AI37+AI41+AI45+AI52</f>
        <v>0</v>
      </c>
      <c r="AJ36" s="6">
        <f>AJ37+AJ41+AJ45+AJ52</f>
        <v>0</v>
      </c>
      <c r="AK36" s="6">
        <f t="shared" si="9"/>
        <v>992.7</v>
      </c>
      <c r="AL36" s="133">
        <f>AL37+AL41+AL45+AL49+AL52</f>
        <v>1021.5000000000001</v>
      </c>
      <c r="AM36" s="133">
        <f t="shared" ref="AM36" si="22">AM37+AM41+AM45+AM49+AM52</f>
        <v>1021.5000000000001</v>
      </c>
    </row>
    <row r="37" spans="1:39" ht="33.75" customHeight="1" x14ac:dyDescent="0.25">
      <c r="A37" s="175" t="s">
        <v>15</v>
      </c>
      <c r="B37" s="27">
        <v>902</v>
      </c>
      <c r="C37" s="8" t="s">
        <v>14</v>
      </c>
      <c r="D37" s="8" t="s">
        <v>146</v>
      </c>
      <c r="E37" s="39"/>
      <c r="F37" s="133">
        <f>F38+F39</f>
        <v>0</v>
      </c>
      <c r="G37" s="133">
        <f>G38+G39+G40</f>
        <v>335.2</v>
      </c>
      <c r="H37" s="6">
        <f t="shared" si="14"/>
        <v>335.2</v>
      </c>
      <c r="I37" s="6">
        <f>I38+I39</f>
        <v>0</v>
      </c>
      <c r="J37" s="6">
        <f t="shared" si="0"/>
        <v>335.2</v>
      </c>
      <c r="K37" s="6">
        <f>K38+K39</f>
        <v>0</v>
      </c>
      <c r="L37" s="6">
        <f>L38+L39</f>
        <v>0</v>
      </c>
      <c r="M37" s="6">
        <f t="shared" si="1"/>
        <v>335.2</v>
      </c>
      <c r="N37" s="6">
        <f>N38+N39</f>
        <v>0</v>
      </c>
      <c r="O37" s="6">
        <f>O38+O39</f>
        <v>0</v>
      </c>
      <c r="P37" s="6">
        <f t="shared" si="2"/>
        <v>335.2</v>
      </c>
      <c r="Q37" s="6">
        <f>Q38+Q39</f>
        <v>0</v>
      </c>
      <c r="R37" s="6">
        <f>R38+R39</f>
        <v>0</v>
      </c>
      <c r="S37" s="6">
        <f t="shared" si="3"/>
        <v>335.2</v>
      </c>
      <c r="T37" s="6">
        <f>T38+T39</f>
        <v>0</v>
      </c>
      <c r="U37" s="6">
        <f>U38+U39</f>
        <v>0</v>
      </c>
      <c r="V37" s="6">
        <f t="shared" si="4"/>
        <v>335.2</v>
      </c>
      <c r="W37" s="6">
        <f>W38+W39</f>
        <v>0</v>
      </c>
      <c r="X37" s="6">
        <f>X38+X39</f>
        <v>0</v>
      </c>
      <c r="Y37" s="6">
        <f t="shared" si="5"/>
        <v>335.2</v>
      </c>
      <c r="Z37" s="6">
        <f>Z38+Z39</f>
        <v>0</v>
      </c>
      <c r="AA37" s="6">
        <f>AA38+AA39</f>
        <v>0</v>
      </c>
      <c r="AB37" s="6">
        <f t="shared" si="6"/>
        <v>335.2</v>
      </c>
      <c r="AC37" s="6">
        <f>AC38+AC39</f>
        <v>0</v>
      </c>
      <c r="AD37" s="6">
        <f>AD38+AD39</f>
        <v>0</v>
      </c>
      <c r="AE37" s="6">
        <f t="shared" ref="AE37:AE90" si="23">AB37+AC37+AD37</f>
        <v>335.2</v>
      </c>
      <c r="AF37" s="6">
        <f>AF38+AF39</f>
        <v>0</v>
      </c>
      <c r="AG37" s="6">
        <f>AG38+AG39</f>
        <v>0</v>
      </c>
      <c r="AH37" s="6">
        <f t="shared" si="8"/>
        <v>335.2</v>
      </c>
      <c r="AI37" s="6">
        <f>AI38+AI39</f>
        <v>0</v>
      </c>
      <c r="AJ37" s="6">
        <f>AJ38+AJ39</f>
        <v>0</v>
      </c>
      <c r="AK37" s="6">
        <f t="shared" si="9"/>
        <v>335.2</v>
      </c>
      <c r="AL37" s="133">
        <f>AL38+AL39</f>
        <v>310.3</v>
      </c>
      <c r="AM37" s="133">
        <f>AM38+AM39</f>
        <v>310.3</v>
      </c>
    </row>
    <row r="38" spans="1:39" ht="33.75" customHeight="1" x14ac:dyDescent="0.25">
      <c r="A38" s="122" t="s">
        <v>126</v>
      </c>
      <c r="B38" s="27">
        <v>902</v>
      </c>
      <c r="C38" s="8" t="s">
        <v>14</v>
      </c>
      <c r="D38" s="8" t="s">
        <v>146</v>
      </c>
      <c r="E38" s="39" t="s">
        <v>9</v>
      </c>
      <c r="F38" s="65"/>
      <c r="G38" s="65">
        <v>335.2</v>
      </c>
      <c r="H38" s="6">
        <f t="shared" si="14"/>
        <v>335.2</v>
      </c>
      <c r="I38" s="34"/>
      <c r="J38" s="6">
        <f t="shared" si="0"/>
        <v>335.2</v>
      </c>
      <c r="K38" s="34"/>
      <c r="L38" s="34"/>
      <c r="M38" s="6">
        <f t="shared" si="1"/>
        <v>335.2</v>
      </c>
      <c r="N38" s="34"/>
      <c r="O38" s="34"/>
      <c r="P38" s="6">
        <f t="shared" si="2"/>
        <v>335.2</v>
      </c>
      <c r="Q38" s="34"/>
      <c r="R38" s="34"/>
      <c r="S38" s="6">
        <f t="shared" si="3"/>
        <v>335.2</v>
      </c>
      <c r="T38" s="34"/>
      <c r="U38" s="34"/>
      <c r="V38" s="6">
        <f t="shared" si="4"/>
        <v>335.2</v>
      </c>
      <c r="W38" s="34"/>
      <c r="X38" s="34"/>
      <c r="Y38" s="6">
        <f t="shared" si="5"/>
        <v>335.2</v>
      </c>
      <c r="Z38" s="34"/>
      <c r="AA38" s="34"/>
      <c r="AB38" s="6">
        <f t="shared" si="6"/>
        <v>335.2</v>
      </c>
      <c r="AC38" s="34"/>
      <c r="AD38" s="34"/>
      <c r="AE38" s="6">
        <f t="shared" si="23"/>
        <v>335.2</v>
      </c>
      <c r="AF38" s="34"/>
      <c r="AG38" s="34"/>
      <c r="AH38" s="6">
        <f t="shared" si="8"/>
        <v>335.2</v>
      </c>
      <c r="AI38" s="34"/>
      <c r="AJ38" s="34"/>
      <c r="AK38" s="6">
        <f t="shared" si="9"/>
        <v>335.2</v>
      </c>
      <c r="AL38" s="65">
        <v>310.3</v>
      </c>
      <c r="AM38" s="65">
        <v>310.3</v>
      </c>
    </row>
    <row r="39" spans="1:39" ht="21" customHeight="1" x14ac:dyDescent="0.25">
      <c r="A39" s="122" t="s">
        <v>10</v>
      </c>
      <c r="B39" s="27">
        <v>902</v>
      </c>
      <c r="C39" s="8" t="s">
        <v>14</v>
      </c>
      <c r="D39" s="8" t="s">
        <v>146</v>
      </c>
      <c r="E39" s="154" t="s">
        <v>11</v>
      </c>
      <c r="F39" s="33"/>
      <c r="G39" s="33"/>
      <c r="H39" s="6">
        <f t="shared" si="14"/>
        <v>0</v>
      </c>
      <c r="I39" s="34"/>
      <c r="J39" s="6">
        <f t="shared" si="0"/>
        <v>0</v>
      </c>
      <c r="K39" s="34"/>
      <c r="L39" s="34"/>
      <c r="M39" s="6">
        <f t="shared" si="1"/>
        <v>0</v>
      </c>
      <c r="N39" s="34"/>
      <c r="O39" s="34"/>
      <c r="P39" s="6">
        <f t="shared" si="2"/>
        <v>0</v>
      </c>
      <c r="Q39" s="34"/>
      <c r="R39" s="34"/>
      <c r="S39" s="6">
        <f t="shared" si="3"/>
        <v>0</v>
      </c>
      <c r="T39" s="34"/>
      <c r="U39" s="34"/>
      <c r="V39" s="6">
        <f t="shared" si="4"/>
        <v>0</v>
      </c>
      <c r="W39" s="34"/>
      <c r="X39" s="34"/>
      <c r="Y39" s="6">
        <f t="shared" si="5"/>
        <v>0</v>
      </c>
      <c r="Z39" s="34"/>
      <c r="AA39" s="34"/>
      <c r="AB39" s="6">
        <f t="shared" si="6"/>
        <v>0</v>
      </c>
      <c r="AC39" s="34"/>
      <c r="AD39" s="34"/>
      <c r="AE39" s="6">
        <f t="shared" si="23"/>
        <v>0</v>
      </c>
      <c r="AF39" s="34"/>
      <c r="AG39" s="34"/>
      <c r="AH39" s="6">
        <f t="shared" si="8"/>
        <v>0</v>
      </c>
      <c r="AI39" s="34"/>
      <c r="AJ39" s="34"/>
      <c r="AK39" s="6">
        <f t="shared" si="9"/>
        <v>0</v>
      </c>
      <c r="AL39" s="33"/>
      <c r="AM39" s="33"/>
    </row>
    <row r="40" spans="1:39" ht="21" customHeight="1" x14ac:dyDescent="0.25">
      <c r="A40" s="1" t="s">
        <v>69</v>
      </c>
      <c r="B40" s="27">
        <v>902</v>
      </c>
      <c r="C40" s="8" t="s">
        <v>14</v>
      </c>
      <c r="D40" s="8" t="s">
        <v>146</v>
      </c>
      <c r="E40" s="154" t="s">
        <v>70</v>
      </c>
      <c r="F40" s="33"/>
      <c r="G40" s="33"/>
      <c r="H40" s="6">
        <f t="shared" si="14"/>
        <v>0</v>
      </c>
      <c r="I40" s="87"/>
      <c r="J40" s="6"/>
      <c r="K40" s="87"/>
      <c r="L40" s="87"/>
      <c r="M40" s="6"/>
      <c r="N40" s="87"/>
      <c r="O40" s="87"/>
      <c r="P40" s="6"/>
      <c r="Q40" s="87"/>
      <c r="R40" s="87"/>
      <c r="S40" s="6"/>
      <c r="T40" s="87"/>
      <c r="U40" s="87"/>
      <c r="V40" s="6"/>
      <c r="W40" s="87"/>
      <c r="X40" s="87"/>
      <c r="Y40" s="6"/>
      <c r="Z40" s="87"/>
      <c r="AA40" s="87"/>
      <c r="AB40" s="6"/>
      <c r="AC40" s="87"/>
      <c r="AD40" s="87"/>
      <c r="AE40" s="6"/>
      <c r="AF40" s="87"/>
      <c r="AG40" s="87"/>
      <c r="AH40" s="6"/>
      <c r="AI40" s="87"/>
      <c r="AJ40" s="87"/>
      <c r="AK40" s="6"/>
      <c r="AL40" s="33"/>
      <c r="AM40" s="33"/>
    </row>
    <row r="41" spans="1:39" ht="48.75" customHeight="1" x14ac:dyDescent="0.25">
      <c r="A41" s="175" t="s">
        <v>17</v>
      </c>
      <c r="B41" s="27">
        <v>902</v>
      </c>
      <c r="C41" s="8" t="s">
        <v>14</v>
      </c>
      <c r="D41" s="8" t="s">
        <v>147</v>
      </c>
      <c r="E41" s="3"/>
      <c r="F41" s="133">
        <f>F42+F43</f>
        <v>0</v>
      </c>
      <c r="G41" s="133">
        <f>G42+G43</f>
        <v>370.6</v>
      </c>
      <c r="H41" s="6">
        <f t="shared" si="14"/>
        <v>370.6</v>
      </c>
      <c r="I41" s="6">
        <f>I42+I43</f>
        <v>0</v>
      </c>
      <c r="J41" s="6">
        <f t="shared" si="0"/>
        <v>370.6</v>
      </c>
      <c r="K41" s="6">
        <f>K42+K43</f>
        <v>0</v>
      </c>
      <c r="L41" s="6">
        <f>L42+L43</f>
        <v>0</v>
      </c>
      <c r="M41" s="6">
        <f t="shared" si="1"/>
        <v>370.6</v>
      </c>
      <c r="N41" s="6">
        <f>N42+N43</f>
        <v>0</v>
      </c>
      <c r="O41" s="6">
        <f>O42+O43</f>
        <v>0</v>
      </c>
      <c r="P41" s="6">
        <f t="shared" si="2"/>
        <v>370.6</v>
      </c>
      <c r="Q41" s="6">
        <f>Q42+Q43</f>
        <v>0</v>
      </c>
      <c r="R41" s="6">
        <f>R42+R43</f>
        <v>0</v>
      </c>
      <c r="S41" s="6">
        <f t="shared" si="3"/>
        <v>370.6</v>
      </c>
      <c r="T41" s="6">
        <f>T42+T43</f>
        <v>0</v>
      </c>
      <c r="U41" s="6">
        <f>U42+U43</f>
        <v>0</v>
      </c>
      <c r="V41" s="6">
        <f t="shared" si="4"/>
        <v>370.6</v>
      </c>
      <c r="W41" s="6">
        <f>W42+W43</f>
        <v>0</v>
      </c>
      <c r="X41" s="6">
        <f>X42+X43</f>
        <v>0</v>
      </c>
      <c r="Y41" s="6">
        <f t="shared" si="5"/>
        <v>370.6</v>
      </c>
      <c r="Z41" s="6">
        <f>Z42+Z43</f>
        <v>0</v>
      </c>
      <c r="AA41" s="6">
        <f>AA42+AA43</f>
        <v>0</v>
      </c>
      <c r="AB41" s="6">
        <f t="shared" si="6"/>
        <v>370.6</v>
      </c>
      <c r="AC41" s="6">
        <f>AC42+AC43</f>
        <v>0</v>
      </c>
      <c r="AD41" s="6">
        <f>AD42+AD43</f>
        <v>0</v>
      </c>
      <c r="AE41" s="6">
        <f t="shared" si="23"/>
        <v>370.6</v>
      </c>
      <c r="AF41" s="6">
        <f>AF42+AF43</f>
        <v>0</v>
      </c>
      <c r="AG41" s="6">
        <f>AG42+AG43</f>
        <v>0</v>
      </c>
      <c r="AH41" s="6">
        <f t="shared" si="8"/>
        <v>370.6</v>
      </c>
      <c r="AI41" s="6">
        <f>AI42+AI43</f>
        <v>0</v>
      </c>
      <c r="AJ41" s="6">
        <f>AJ42+AJ43</f>
        <v>0</v>
      </c>
      <c r="AK41" s="6">
        <f t="shared" si="9"/>
        <v>370.6</v>
      </c>
      <c r="AL41" s="133">
        <f>AL42+AL43</f>
        <v>341.9</v>
      </c>
      <c r="AM41" s="133">
        <f>AM42+AM43</f>
        <v>341.9</v>
      </c>
    </row>
    <row r="42" spans="1:39" ht="33.75" customHeight="1" x14ac:dyDescent="0.25">
      <c r="A42" s="122" t="s">
        <v>126</v>
      </c>
      <c r="B42" s="27">
        <v>902</v>
      </c>
      <c r="C42" s="8" t="s">
        <v>14</v>
      </c>
      <c r="D42" s="8" t="s">
        <v>147</v>
      </c>
      <c r="E42" s="3" t="s">
        <v>9</v>
      </c>
      <c r="F42" s="33"/>
      <c r="G42" s="33">
        <v>370.6</v>
      </c>
      <c r="H42" s="6">
        <f t="shared" si="14"/>
        <v>370.6</v>
      </c>
      <c r="I42" s="34"/>
      <c r="J42" s="6">
        <f t="shared" si="0"/>
        <v>370.6</v>
      </c>
      <c r="K42" s="34"/>
      <c r="L42" s="34"/>
      <c r="M42" s="6">
        <f t="shared" si="1"/>
        <v>370.6</v>
      </c>
      <c r="N42" s="34"/>
      <c r="O42" s="34"/>
      <c r="P42" s="6">
        <f t="shared" si="2"/>
        <v>370.6</v>
      </c>
      <c r="Q42" s="34"/>
      <c r="R42" s="34"/>
      <c r="S42" s="6">
        <f t="shared" si="3"/>
        <v>370.6</v>
      </c>
      <c r="T42" s="34"/>
      <c r="U42" s="34"/>
      <c r="V42" s="6">
        <f t="shared" si="4"/>
        <v>370.6</v>
      </c>
      <c r="W42" s="34"/>
      <c r="X42" s="34"/>
      <c r="Y42" s="6">
        <f t="shared" si="5"/>
        <v>370.6</v>
      </c>
      <c r="Z42" s="34"/>
      <c r="AA42" s="34"/>
      <c r="AB42" s="6">
        <f t="shared" si="6"/>
        <v>370.6</v>
      </c>
      <c r="AC42" s="34"/>
      <c r="AD42" s="34"/>
      <c r="AE42" s="6">
        <f t="shared" si="23"/>
        <v>370.6</v>
      </c>
      <c r="AF42" s="34"/>
      <c r="AG42" s="34"/>
      <c r="AH42" s="6">
        <f t="shared" si="8"/>
        <v>370.6</v>
      </c>
      <c r="AI42" s="34"/>
      <c r="AJ42" s="34"/>
      <c r="AK42" s="6">
        <f t="shared" si="9"/>
        <v>370.6</v>
      </c>
      <c r="AL42" s="33">
        <v>341.9</v>
      </c>
      <c r="AM42" s="33">
        <v>341.9</v>
      </c>
    </row>
    <row r="43" spans="1:39" ht="21" customHeight="1" x14ac:dyDescent="0.25">
      <c r="A43" s="7" t="s">
        <v>10</v>
      </c>
      <c r="B43" s="27">
        <v>902</v>
      </c>
      <c r="C43" s="8" t="s">
        <v>14</v>
      </c>
      <c r="D43" s="8" t="s">
        <v>147</v>
      </c>
      <c r="E43" s="3" t="s">
        <v>11</v>
      </c>
      <c r="F43" s="33"/>
      <c r="G43" s="33"/>
      <c r="H43" s="6">
        <f t="shared" si="14"/>
        <v>0</v>
      </c>
      <c r="I43" s="34"/>
      <c r="J43" s="6">
        <f t="shared" si="0"/>
        <v>0</v>
      </c>
      <c r="K43" s="34"/>
      <c r="L43" s="34"/>
      <c r="M43" s="6">
        <f t="shared" si="1"/>
        <v>0</v>
      </c>
      <c r="N43" s="34"/>
      <c r="O43" s="34"/>
      <c r="P43" s="6">
        <f t="shared" si="2"/>
        <v>0</v>
      </c>
      <c r="Q43" s="34"/>
      <c r="R43" s="34"/>
      <c r="S43" s="6">
        <f t="shared" si="3"/>
        <v>0</v>
      </c>
      <c r="T43" s="34"/>
      <c r="U43" s="34"/>
      <c r="V43" s="6">
        <f t="shared" si="4"/>
        <v>0</v>
      </c>
      <c r="W43" s="34"/>
      <c r="X43" s="34"/>
      <c r="Y43" s="6">
        <f t="shared" si="5"/>
        <v>0</v>
      </c>
      <c r="Z43" s="34"/>
      <c r="AA43" s="34"/>
      <c r="AB43" s="6">
        <f t="shared" si="6"/>
        <v>0</v>
      </c>
      <c r="AC43" s="34"/>
      <c r="AD43" s="34"/>
      <c r="AE43" s="6">
        <f t="shared" si="23"/>
        <v>0</v>
      </c>
      <c r="AF43" s="34"/>
      <c r="AG43" s="34"/>
      <c r="AH43" s="6">
        <f t="shared" si="8"/>
        <v>0</v>
      </c>
      <c r="AI43" s="34"/>
      <c r="AJ43" s="34"/>
      <c r="AK43" s="6">
        <f t="shared" si="9"/>
        <v>0</v>
      </c>
      <c r="AL43" s="33"/>
      <c r="AM43" s="33"/>
    </row>
    <row r="44" spans="1:39" ht="1.5" customHeight="1" x14ac:dyDescent="0.25">
      <c r="A44" s="7"/>
      <c r="B44" s="27"/>
      <c r="C44" s="8"/>
      <c r="D44" s="8"/>
      <c r="E44" s="3"/>
      <c r="F44" s="33"/>
      <c r="G44" s="33"/>
      <c r="H44" s="6"/>
      <c r="I44" s="87"/>
      <c r="J44" s="6"/>
      <c r="K44" s="87"/>
      <c r="L44" s="87"/>
      <c r="M44" s="6"/>
      <c r="N44" s="87"/>
      <c r="O44" s="87"/>
      <c r="P44" s="6"/>
      <c r="Q44" s="87"/>
      <c r="R44" s="87"/>
      <c r="S44" s="6"/>
      <c r="T44" s="87"/>
      <c r="U44" s="87"/>
      <c r="V44" s="6"/>
      <c r="W44" s="87"/>
      <c r="X44" s="87"/>
      <c r="Y44" s="6"/>
      <c r="Z44" s="87"/>
      <c r="AA44" s="87"/>
      <c r="AB44" s="6"/>
      <c r="AC44" s="87"/>
      <c r="AD44" s="87"/>
      <c r="AE44" s="6"/>
      <c r="AF44" s="87"/>
      <c r="AG44" s="87"/>
      <c r="AH44" s="6"/>
      <c r="AI44" s="87"/>
      <c r="AJ44" s="87"/>
      <c r="AK44" s="6"/>
      <c r="AL44" s="33"/>
      <c r="AM44" s="33"/>
    </row>
    <row r="45" spans="1:39" ht="64.5" customHeight="1" x14ac:dyDescent="0.25">
      <c r="A45" s="144" t="s">
        <v>18</v>
      </c>
      <c r="B45" s="27">
        <v>902</v>
      </c>
      <c r="C45" s="8" t="s">
        <v>14</v>
      </c>
      <c r="D45" s="8" t="s">
        <v>148</v>
      </c>
      <c r="E45" s="3"/>
      <c r="F45" s="133">
        <f>F46+F48</f>
        <v>0</v>
      </c>
      <c r="G45" s="133">
        <f>G47+G48</f>
        <v>286.90000000000003</v>
      </c>
      <c r="H45" s="6">
        <f t="shared" si="14"/>
        <v>286.90000000000003</v>
      </c>
      <c r="I45" s="6">
        <f>I46+I48</f>
        <v>0</v>
      </c>
      <c r="J45" s="6">
        <f t="shared" si="0"/>
        <v>286.90000000000003</v>
      </c>
      <c r="K45" s="6">
        <f>K46+K48</f>
        <v>0</v>
      </c>
      <c r="L45" s="6">
        <f>L46+L48</f>
        <v>0</v>
      </c>
      <c r="M45" s="6">
        <f t="shared" si="1"/>
        <v>286.90000000000003</v>
      </c>
      <c r="N45" s="6">
        <f>N46+N48</f>
        <v>0</v>
      </c>
      <c r="O45" s="6">
        <f>O46+O48</f>
        <v>0</v>
      </c>
      <c r="P45" s="6">
        <f t="shared" si="2"/>
        <v>286.90000000000003</v>
      </c>
      <c r="Q45" s="6">
        <f>Q46+Q48</f>
        <v>0</v>
      </c>
      <c r="R45" s="6">
        <f>R46+R48</f>
        <v>0</v>
      </c>
      <c r="S45" s="6">
        <f t="shared" si="3"/>
        <v>286.90000000000003</v>
      </c>
      <c r="T45" s="6">
        <f>T46+T48</f>
        <v>0</v>
      </c>
      <c r="U45" s="6">
        <f>U46+U48</f>
        <v>0</v>
      </c>
      <c r="V45" s="6">
        <f t="shared" si="4"/>
        <v>286.90000000000003</v>
      </c>
      <c r="W45" s="6">
        <f>W46+W48</f>
        <v>0</v>
      </c>
      <c r="X45" s="6">
        <f>X46+X48</f>
        <v>0</v>
      </c>
      <c r="Y45" s="6">
        <f t="shared" si="5"/>
        <v>286.90000000000003</v>
      </c>
      <c r="Z45" s="6">
        <f>Z46+Z48</f>
        <v>0</v>
      </c>
      <c r="AA45" s="6"/>
      <c r="AB45" s="6">
        <f t="shared" si="6"/>
        <v>286.90000000000003</v>
      </c>
      <c r="AC45" s="6">
        <f>AC46+AC48</f>
        <v>0</v>
      </c>
      <c r="AD45" s="6">
        <f>AD46+AD48</f>
        <v>0</v>
      </c>
      <c r="AE45" s="6">
        <f t="shared" si="23"/>
        <v>286.90000000000003</v>
      </c>
      <c r="AF45" s="6">
        <f>AF46+AF48</f>
        <v>0</v>
      </c>
      <c r="AG45" s="6">
        <f>AG46+AG48</f>
        <v>0</v>
      </c>
      <c r="AH45" s="6">
        <f t="shared" si="8"/>
        <v>286.90000000000003</v>
      </c>
      <c r="AI45" s="6">
        <f>AI46+AI48</f>
        <v>0</v>
      </c>
      <c r="AJ45" s="6">
        <f>AJ46+AJ48</f>
        <v>0</v>
      </c>
      <c r="AK45" s="6">
        <f t="shared" si="9"/>
        <v>286.90000000000003</v>
      </c>
      <c r="AL45" s="133">
        <f t="shared" ref="AL45:AM45" si="24">AL47+AL48</f>
        <v>286.90000000000003</v>
      </c>
      <c r="AM45" s="133">
        <f t="shared" si="24"/>
        <v>286.90000000000003</v>
      </c>
    </row>
    <row r="46" spans="1:39" ht="33.75" hidden="1" customHeight="1" x14ac:dyDescent="0.25">
      <c r="A46" s="7" t="s">
        <v>126</v>
      </c>
      <c r="B46" s="27">
        <v>902</v>
      </c>
      <c r="C46" s="8" t="s">
        <v>14</v>
      </c>
      <c r="D46" s="8" t="s">
        <v>148</v>
      </c>
      <c r="E46" s="3" t="s">
        <v>9</v>
      </c>
      <c r="F46" s="33"/>
      <c r="G46" s="33"/>
      <c r="H46" s="6">
        <f t="shared" si="14"/>
        <v>0</v>
      </c>
      <c r="I46" s="6"/>
      <c r="J46" s="6">
        <f t="shared" si="0"/>
        <v>0</v>
      </c>
      <c r="K46" s="6"/>
      <c r="L46" s="6"/>
      <c r="M46" s="6">
        <f t="shared" si="1"/>
        <v>0</v>
      </c>
      <c r="N46" s="6"/>
      <c r="O46" s="6"/>
      <c r="P46" s="6">
        <f t="shared" si="2"/>
        <v>0</v>
      </c>
      <c r="Q46" s="6"/>
      <c r="R46" s="6"/>
      <c r="S46" s="6">
        <f t="shared" si="3"/>
        <v>0</v>
      </c>
      <c r="T46" s="6"/>
      <c r="U46" s="6"/>
      <c r="V46" s="6">
        <f t="shared" si="4"/>
        <v>0</v>
      </c>
      <c r="W46" s="6"/>
      <c r="X46" s="6"/>
      <c r="Y46" s="6">
        <f t="shared" si="5"/>
        <v>0</v>
      </c>
      <c r="Z46" s="6"/>
      <c r="AA46" s="6"/>
      <c r="AB46" s="6">
        <f t="shared" si="6"/>
        <v>0</v>
      </c>
      <c r="AC46" s="6"/>
      <c r="AD46" s="6"/>
      <c r="AE46" s="6">
        <f t="shared" si="23"/>
        <v>0</v>
      </c>
      <c r="AF46" s="6"/>
      <c r="AG46" s="6"/>
      <c r="AH46" s="6">
        <f t="shared" si="8"/>
        <v>0</v>
      </c>
      <c r="AI46" s="6"/>
      <c r="AJ46" s="6"/>
      <c r="AK46" s="6">
        <f t="shared" si="9"/>
        <v>0</v>
      </c>
      <c r="AL46" s="6"/>
      <c r="AM46" s="6"/>
    </row>
    <row r="47" spans="1:39" ht="33.75" customHeight="1" x14ac:dyDescent="0.25">
      <c r="A47" s="122" t="s">
        <v>126</v>
      </c>
      <c r="B47" s="27">
        <v>902</v>
      </c>
      <c r="C47" s="8" t="s">
        <v>14</v>
      </c>
      <c r="D47" s="8" t="s">
        <v>148</v>
      </c>
      <c r="E47" s="3" t="s">
        <v>9</v>
      </c>
      <c r="F47" s="33"/>
      <c r="G47" s="33">
        <v>283.60000000000002</v>
      </c>
      <c r="H47" s="6">
        <f t="shared" si="14"/>
        <v>283.60000000000002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33">
        <v>283.60000000000002</v>
      </c>
      <c r="AM47" s="33">
        <v>283.60000000000002</v>
      </c>
    </row>
    <row r="48" spans="1:39" ht="21" customHeight="1" x14ac:dyDescent="0.25">
      <c r="A48" s="35" t="s">
        <v>10</v>
      </c>
      <c r="B48" s="27">
        <v>902</v>
      </c>
      <c r="C48" s="8" t="s">
        <v>14</v>
      </c>
      <c r="D48" s="8" t="s">
        <v>148</v>
      </c>
      <c r="E48" s="3" t="s">
        <v>11</v>
      </c>
      <c r="F48" s="33"/>
      <c r="G48" s="33">
        <v>3.3</v>
      </c>
      <c r="H48" s="6">
        <f t="shared" si="14"/>
        <v>3.3</v>
      </c>
      <c r="I48" s="33"/>
      <c r="J48" s="6">
        <f t="shared" si="0"/>
        <v>3.3</v>
      </c>
      <c r="K48" s="33"/>
      <c r="L48" s="33"/>
      <c r="M48" s="6">
        <f t="shared" si="1"/>
        <v>3.3</v>
      </c>
      <c r="N48" s="33"/>
      <c r="O48" s="33"/>
      <c r="P48" s="6">
        <f t="shared" si="2"/>
        <v>3.3</v>
      </c>
      <c r="Q48" s="33"/>
      <c r="R48" s="33"/>
      <c r="S48" s="6">
        <f t="shared" si="3"/>
        <v>3.3</v>
      </c>
      <c r="T48" s="33"/>
      <c r="U48" s="33"/>
      <c r="V48" s="6">
        <f t="shared" si="4"/>
        <v>3.3</v>
      </c>
      <c r="W48" s="33"/>
      <c r="X48" s="33"/>
      <c r="Y48" s="6">
        <f t="shared" si="5"/>
        <v>3.3</v>
      </c>
      <c r="Z48" s="33"/>
      <c r="AA48" s="33"/>
      <c r="AB48" s="6">
        <f t="shared" si="6"/>
        <v>3.3</v>
      </c>
      <c r="AC48" s="33"/>
      <c r="AD48" s="33"/>
      <c r="AE48" s="6">
        <f t="shared" si="23"/>
        <v>3.3</v>
      </c>
      <c r="AF48" s="33"/>
      <c r="AG48" s="33"/>
      <c r="AH48" s="6">
        <f t="shared" si="8"/>
        <v>3.3</v>
      </c>
      <c r="AI48" s="33"/>
      <c r="AJ48" s="33"/>
      <c r="AK48" s="6">
        <f t="shared" si="9"/>
        <v>3.3</v>
      </c>
      <c r="AL48" s="33">
        <v>3.3</v>
      </c>
      <c r="AM48" s="33">
        <v>3.3</v>
      </c>
    </row>
    <row r="49" spans="1:39" ht="46.5" customHeight="1" x14ac:dyDescent="0.25">
      <c r="A49" s="175" t="s">
        <v>351</v>
      </c>
      <c r="B49" s="27">
        <v>902</v>
      </c>
      <c r="C49" s="8" t="s">
        <v>14</v>
      </c>
      <c r="D49" s="8" t="s">
        <v>156</v>
      </c>
      <c r="E49" s="3"/>
      <c r="F49" s="157"/>
      <c r="G49" s="133">
        <f>G50+G51</f>
        <v>82.4</v>
      </c>
      <c r="H49" s="6">
        <f t="shared" si="14"/>
        <v>82.4</v>
      </c>
      <c r="I49" s="33"/>
      <c r="J49" s="6"/>
      <c r="K49" s="33"/>
      <c r="L49" s="33"/>
      <c r="M49" s="6"/>
      <c r="N49" s="33"/>
      <c r="O49" s="33"/>
      <c r="P49" s="6"/>
      <c r="Q49" s="33"/>
      <c r="R49" s="33"/>
      <c r="S49" s="6"/>
      <c r="T49" s="33"/>
      <c r="U49" s="33"/>
      <c r="V49" s="6"/>
      <c r="W49" s="33"/>
      <c r="X49" s="33"/>
      <c r="Y49" s="6"/>
      <c r="Z49" s="33"/>
      <c r="AA49" s="33"/>
      <c r="AB49" s="6"/>
      <c r="AC49" s="33"/>
      <c r="AD49" s="33"/>
      <c r="AE49" s="6"/>
      <c r="AF49" s="33"/>
      <c r="AG49" s="33"/>
      <c r="AH49" s="6"/>
      <c r="AI49" s="33"/>
      <c r="AJ49" s="33"/>
      <c r="AK49" s="6"/>
      <c r="AL49" s="133">
        <f t="shared" ref="AL49:AM49" si="25">AL50+AL51</f>
        <v>82.4</v>
      </c>
      <c r="AM49" s="133">
        <f t="shared" si="25"/>
        <v>82.4</v>
      </c>
    </row>
    <row r="50" spans="1:39" ht="39" customHeight="1" x14ac:dyDescent="0.25">
      <c r="A50" s="122" t="s">
        <v>126</v>
      </c>
      <c r="B50" s="27">
        <v>902</v>
      </c>
      <c r="C50" s="8" t="s">
        <v>14</v>
      </c>
      <c r="D50" s="8" t="s">
        <v>449</v>
      </c>
      <c r="E50" s="3" t="s">
        <v>9</v>
      </c>
      <c r="F50" s="33"/>
      <c r="G50" s="33">
        <v>74.900000000000006</v>
      </c>
      <c r="H50" s="6">
        <f t="shared" si="14"/>
        <v>74.900000000000006</v>
      </c>
      <c r="I50" s="33"/>
      <c r="J50" s="6"/>
      <c r="K50" s="33"/>
      <c r="L50" s="33"/>
      <c r="M50" s="6"/>
      <c r="N50" s="33"/>
      <c r="O50" s="33"/>
      <c r="P50" s="6"/>
      <c r="Q50" s="33"/>
      <c r="R50" s="33"/>
      <c r="S50" s="6"/>
      <c r="T50" s="33"/>
      <c r="U50" s="33"/>
      <c r="V50" s="6"/>
      <c r="W50" s="33"/>
      <c r="X50" s="33"/>
      <c r="Y50" s="6"/>
      <c r="Z50" s="33"/>
      <c r="AA50" s="33"/>
      <c r="AB50" s="6"/>
      <c r="AC50" s="33"/>
      <c r="AD50" s="33"/>
      <c r="AE50" s="6"/>
      <c r="AF50" s="33"/>
      <c r="AG50" s="33"/>
      <c r="AH50" s="6"/>
      <c r="AI50" s="33"/>
      <c r="AJ50" s="33"/>
      <c r="AK50" s="6"/>
      <c r="AL50" s="33">
        <v>74.900000000000006</v>
      </c>
      <c r="AM50" s="33">
        <v>74.900000000000006</v>
      </c>
    </row>
    <row r="51" spans="1:39" ht="39" customHeight="1" x14ac:dyDescent="0.25">
      <c r="A51" s="35" t="s">
        <v>10</v>
      </c>
      <c r="B51" s="27">
        <v>902</v>
      </c>
      <c r="C51" s="8" t="s">
        <v>14</v>
      </c>
      <c r="D51" s="8" t="s">
        <v>449</v>
      </c>
      <c r="E51" s="3" t="s">
        <v>11</v>
      </c>
      <c r="F51" s="33"/>
      <c r="G51" s="33">
        <v>7.5</v>
      </c>
      <c r="H51" s="6">
        <f t="shared" si="14"/>
        <v>7.5</v>
      </c>
      <c r="I51" s="33"/>
      <c r="J51" s="6"/>
      <c r="K51" s="33"/>
      <c r="L51" s="33"/>
      <c r="M51" s="6"/>
      <c r="N51" s="33"/>
      <c r="O51" s="33"/>
      <c r="P51" s="6"/>
      <c r="Q51" s="33"/>
      <c r="R51" s="33"/>
      <c r="S51" s="6"/>
      <c r="T51" s="33"/>
      <c r="U51" s="33"/>
      <c r="V51" s="6"/>
      <c r="W51" s="33"/>
      <c r="X51" s="33"/>
      <c r="Y51" s="6"/>
      <c r="Z51" s="33"/>
      <c r="AA51" s="33"/>
      <c r="AB51" s="6"/>
      <c r="AC51" s="33"/>
      <c r="AD51" s="33"/>
      <c r="AE51" s="6"/>
      <c r="AF51" s="33"/>
      <c r="AG51" s="33"/>
      <c r="AH51" s="6"/>
      <c r="AI51" s="33"/>
      <c r="AJ51" s="33"/>
      <c r="AK51" s="6"/>
      <c r="AL51" s="33">
        <v>7.5</v>
      </c>
      <c r="AM51" s="33">
        <v>7.5</v>
      </c>
    </row>
    <row r="52" spans="1:39" ht="33.75" hidden="1" customHeight="1" x14ac:dyDescent="0.25">
      <c r="A52" s="1" t="s">
        <v>124</v>
      </c>
      <c r="B52" s="27">
        <v>902</v>
      </c>
      <c r="C52" s="8" t="s">
        <v>14</v>
      </c>
      <c r="D52" s="8" t="s">
        <v>195</v>
      </c>
      <c r="E52" s="3"/>
      <c r="F52" s="133">
        <f>F53</f>
        <v>0</v>
      </c>
      <c r="G52" s="133">
        <f>G53</f>
        <v>0</v>
      </c>
      <c r="H52" s="6">
        <f t="shared" si="14"/>
        <v>0</v>
      </c>
      <c r="I52" s="6">
        <f t="shared" ref="I52:AM52" si="26">I53</f>
        <v>0</v>
      </c>
      <c r="J52" s="6">
        <f t="shared" si="0"/>
        <v>0</v>
      </c>
      <c r="K52" s="6">
        <f t="shared" si="26"/>
        <v>0</v>
      </c>
      <c r="L52" s="6">
        <f t="shared" si="26"/>
        <v>0</v>
      </c>
      <c r="M52" s="6">
        <f t="shared" si="1"/>
        <v>0</v>
      </c>
      <c r="N52" s="6">
        <f t="shared" si="26"/>
        <v>0</v>
      </c>
      <c r="O52" s="6">
        <f t="shared" si="26"/>
        <v>0</v>
      </c>
      <c r="P52" s="6">
        <f t="shared" si="26"/>
        <v>0</v>
      </c>
      <c r="Q52" s="6">
        <f t="shared" si="26"/>
        <v>0</v>
      </c>
      <c r="R52" s="6">
        <f t="shared" si="26"/>
        <v>0</v>
      </c>
      <c r="S52" s="6">
        <f t="shared" si="26"/>
        <v>0</v>
      </c>
      <c r="T52" s="6">
        <f t="shared" si="26"/>
        <v>0</v>
      </c>
      <c r="U52" s="6">
        <f t="shared" si="26"/>
        <v>0</v>
      </c>
      <c r="V52" s="6">
        <f t="shared" si="4"/>
        <v>0</v>
      </c>
      <c r="W52" s="6">
        <f t="shared" si="26"/>
        <v>0</v>
      </c>
      <c r="X52" s="6">
        <f t="shared" si="26"/>
        <v>0</v>
      </c>
      <c r="Y52" s="6">
        <f t="shared" si="5"/>
        <v>0</v>
      </c>
      <c r="Z52" s="6">
        <f t="shared" si="26"/>
        <v>0</v>
      </c>
      <c r="AA52" s="6">
        <f t="shared" si="26"/>
        <v>0</v>
      </c>
      <c r="AB52" s="6">
        <f t="shared" si="6"/>
        <v>0</v>
      </c>
      <c r="AC52" s="6">
        <f t="shared" si="26"/>
        <v>0</v>
      </c>
      <c r="AD52" s="6">
        <f t="shared" si="26"/>
        <v>0</v>
      </c>
      <c r="AE52" s="6">
        <f t="shared" si="26"/>
        <v>0</v>
      </c>
      <c r="AF52" s="6">
        <f t="shared" si="26"/>
        <v>0</v>
      </c>
      <c r="AG52" s="6">
        <f t="shared" si="26"/>
        <v>0</v>
      </c>
      <c r="AH52" s="6">
        <f t="shared" si="8"/>
        <v>0</v>
      </c>
      <c r="AI52" s="6">
        <f t="shared" si="26"/>
        <v>0</v>
      </c>
      <c r="AJ52" s="6">
        <f t="shared" si="26"/>
        <v>0</v>
      </c>
      <c r="AK52" s="6">
        <f t="shared" si="9"/>
        <v>0</v>
      </c>
      <c r="AL52" s="135">
        <f t="shared" si="26"/>
        <v>0</v>
      </c>
      <c r="AM52" s="135">
        <f t="shared" si="26"/>
        <v>0</v>
      </c>
    </row>
    <row r="53" spans="1:39" ht="21" hidden="1" customHeight="1" x14ac:dyDescent="0.25">
      <c r="A53" s="1" t="s">
        <v>19</v>
      </c>
      <c r="B53" s="27">
        <v>902</v>
      </c>
      <c r="C53" s="8" t="s">
        <v>14</v>
      </c>
      <c r="D53" s="8" t="s">
        <v>195</v>
      </c>
      <c r="E53" s="3" t="s">
        <v>20</v>
      </c>
      <c r="F53" s="33"/>
      <c r="G53" s="33"/>
      <c r="H53" s="6">
        <f t="shared" si="14"/>
        <v>0</v>
      </c>
      <c r="I53" s="33"/>
      <c r="J53" s="6">
        <f t="shared" si="0"/>
        <v>0</v>
      </c>
      <c r="K53" s="33"/>
      <c r="L53" s="33"/>
      <c r="M53" s="6">
        <f t="shared" si="1"/>
        <v>0</v>
      </c>
      <c r="N53" s="33"/>
      <c r="O53" s="33"/>
      <c r="P53" s="6">
        <f t="shared" si="2"/>
        <v>0</v>
      </c>
      <c r="Q53" s="33"/>
      <c r="R53" s="33"/>
      <c r="S53" s="6">
        <f t="shared" si="3"/>
        <v>0</v>
      </c>
      <c r="T53" s="33"/>
      <c r="U53" s="33"/>
      <c r="V53" s="6">
        <f t="shared" si="4"/>
        <v>0</v>
      </c>
      <c r="W53" s="33"/>
      <c r="X53" s="33"/>
      <c r="Y53" s="6">
        <f t="shared" si="5"/>
        <v>0</v>
      </c>
      <c r="Z53" s="33"/>
      <c r="AA53" s="33"/>
      <c r="AB53" s="6">
        <f t="shared" si="6"/>
        <v>0</v>
      </c>
      <c r="AC53" s="33"/>
      <c r="AD53" s="33"/>
      <c r="AE53" s="6">
        <f t="shared" si="23"/>
        <v>0</v>
      </c>
      <c r="AF53" s="33"/>
      <c r="AG53" s="33"/>
      <c r="AH53" s="6">
        <f t="shared" si="8"/>
        <v>0</v>
      </c>
      <c r="AI53" s="33"/>
      <c r="AJ53" s="33"/>
      <c r="AK53" s="6">
        <f t="shared" si="9"/>
        <v>0</v>
      </c>
      <c r="AL53" s="33"/>
      <c r="AM53" s="33"/>
    </row>
    <row r="54" spans="1:39" ht="33.75" customHeight="1" x14ac:dyDescent="0.25">
      <c r="A54" s="60" t="s">
        <v>137</v>
      </c>
      <c r="B54" s="117">
        <v>902</v>
      </c>
      <c r="C54" s="61" t="s">
        <v>106</v>
      </c>
      <c r="D54" s="276"/>
      <c r="E54" s="61"/>
      <c r="F54" s="26"/>
      <c r="G54" s="26">
        <f>G55</f>
        <v>0</v>
      </c>
      <c r="H54" s="26">
        <f t="shared" si="14"/>
        <v>0</v>
      </c>
      <c r="I54" s="26">
        <f t="shared" ref="I54:AM54" si="27">I55</f>
        <v>0</v>
      </c>
      <c r="J54" s="26">
        <f t="shared" si="0"/>
        <v>0</v>
      </c>
      <c r="K54" s="26">
        <f t="shared" si="27"/>
        <v>0</v>
      </c>
      <c r="L54" s="26">
        <f t="shared" si="27"/>
        <v>0</v>
      </c>
      <c r="M54" s="26">
        <f t="shared" si="1"/>
        <v>0</v>
      </c>
      <c r="N54" s="26">
        <f t="shared" si="27"/>
        <v>0</v>
      </c>
      <c r="O54" s="26">
        <f t="shared" si="27"/>
        <v>0</v>
      </c>
      <c r="P54" s="26">
        <f t="shared" si="27"/>
        <v>0</v>
      </c>
      <c r="Q54" s="26">
        <f t="shared" si="27"/>
        <v>0</v>
      </c>
      <c r="R54" s="26">
        <f t="shared" si="27"/>
        <v>0</v>
      </c>
      <c r="S54" s="26">
        <f t="shared" si="27"/>
        <v>0</v>
      </c>
      <c r="T54" s="26">
        <f t="shared" si="27"/>
        <v>0</v>
      </c>
      <c r="U54" s="26">
        <f t="shared" si="27"/>
        <v>0</v>
      </c>
      <c r="V54" s="26">
        <f t="shared" si="4"/>
        <v>0</v>
      </c>
      <c r="W54" s="26">
        <f t="shared" si="27"/>
        <v>0</v>
      </c>
      <c r="X54" s="26">
        <f t="shared" si="27"/>
        <v>0</v>
      </c>
      <c r="Y54" s="26">
        <f t="shared" si="5"/>
        <v>0</v>
      </c>
      <c r="Z54" s="26">
        <f t="shared" si="27"/>
        <v>0</v>
      </c>
      <c r="AA54" s="26">
        <f t="shared" si="27"/>
        <v>0</v>
      </c>
      <c r="AB54" s="26">
        <f t="shared" si="6"/>
        <v>0</v>
      </c>
      <c r="AC54" s="26">
        <f t="shared" si="27"/>
        <v>0</v>
      </c>
      <c r="AD54" s="26">
        <f t="shared" si="27"/>
        <v>0</v>
      </c>
      <c r="AE54" s="26">
        <f t="shared" si="27"/>
        <v>0</v>
      </c>
      <c r="AF54" s="26">
        <f t="shared" si="27"/>
        <v>0</v>
      </c>
      <c r="AG54" s="26">
        <f t="shared" si="27"/>
        <v>0</v>
      </c>
      <c r="AH54" s="26">
        <f t="shared" si="8"/>
        <v>0</v>
      </c>
      <c r="AI54" s="26">
        <f t="shared" si="27"/>
        <v>0</v>
      </c>
      <c r="AJ54" s="26">
        <f t="shared" si="27"/>
        <v>0</v>
      </c>
      <c r="AK54" s="26">
        <f t="shared" si="9"/>
        <v>0</v>
      </c>
      <c r="AL54" s="26">
        <f t="shared" si="27"/>
        <v>1.3</v>
      </c>
      <c r="AM54" s="26">
        <f t="shared" si="27"/>
        <v>1.2</v>
      </c>
    </row>
    <row r="55" spans="1:39" ht="33.75" hidden="1" customHeight="1" x14ac:dyDescent="0.25">
      <c r="A55" s="1" t="s">
        <v>124</v>
      </c>
      <c r="B55" s="27">
        <v>902</v>
      </c>
      <c r="C55" s="8" t="s">
        <v>106</v>
      </c>
      <c r="D55" s="37" t="s">
        <v>196</v>
      </c>
      <c r="E55" s="8"/>
      <c r="F55" s="6"/>
      <c r="G55" s="6">
        <f>G56</f>
        <v>0</v>
      </c>
      <c r="H55" s="6">
        <f t="shared" si="14"/>
        <v>0</v>
      </c>
      <c r="I55" s="6">
        <f t="shared" ref="I55:AM55" si="28">I56</f>
        <v>0</v>
      </c>
      <c r="J55" s="6">
        <f t="shared" si="0"/>
        <v>0</v>
      </c>
      <c r="K55" s="6">
        <f t="shared" si="28"/>
        <v>0</v>
      </c>
      <c r="L55" s="6">
        <f t="shared" si="28"/>
        <v>0</v>
      </c>
      <c r="M55" s="6">
        <f t="shared" si="1"/>
        <v>0</v>
      </c>
      <c r="N55" s="6">
        <f t="shared" si="28"/>
        <v>0</v>
      </c>
      <c r="O55" s="6">
        <f t="shared" si="28"/>
        <v>0</v>
      </c>
      <c r="P55" s="6">
        <f t="shared" si="28"/>
        <v>0</v>
      </c>
      <c r="Q55" s="6">
        <f t="shared" si="28"/>
        <v>0</v>
      </c>
      <c r="R55" s="6">
        <f t="shared" si="28"/>
        <v>0</v>
      </c>
      <c r="S55" s="6">
        <f t="shared" si="28"/>
        <v>0</v>
      </c>
      <c r="T55" s="6">
        <f t="shared" si="28"/>
        <v>0</v>
      </c>
      <c r="U55" s="6">
        <f t="shared" si="28"/>
        <v>0</v>
      </c>
      <c r="V55" s="6">
        <f t="shared" si="4"/>
        <v>0</v>
      </c>
      <c r="W55" s="6">
        <f t="shared" si="28"/>
        <v>0</v>
      </c>
      <c r="X55" s="6">
        <f t="shared" si="28"/>
        <v>0</v>
      </c>
      <c r="Y55" s="6">
        <f t="shared" si="5"/>
        <v>0</v>
      </c>
      <c r="Z55" s="6">
        <f t="shared" si="28"/>
        <v>0</v>
      </c>
      <c r="AA55" s="6">
        <f t="shared" si="28"/>
        <v>0</v>
      </c>
      <c r="AB55" s="6">
        <f t="shared" si="6"/>
        <v>0</v>
      </c>
      <c r="AC55" s="6">
        <f t="shared" si="28"/>
        <v>0</v>
      </c>
      <c r="AD55" s="6">
        <f t="shared" si="28"/>
        <v>0</v>
      </c>
      <c r="AE55" s="6">
        <f t="shared" si="28"/>
        <v>0</v>
      </c>
      <c r="AF55" s="6">
        <f t="shared" si="28"/>
        <v>0</v>
      </c>
      <c r="AG55" s="6">
        <f t="shared" si="28"/>
        <v>0</v>
      </c>
      <c r="AH55" s="6">
        <f t="shared" si="8"/>
        <v>0</v>
      </c>
      <c r="AI55" s="6">
        <f t="shared" si="28"/>
        <v>0</v>
      </c>
      <c r="AJ55" s="6">
        <f t="shared" si="28"/>
        <v>0</v>
      </c>
      <c r="AK55" s="6">
        <f t="shared" si="9"/>
        <v>0</v>
      </c>
      <c r="AL55" s="6">
        <f t="shared" si="28"/>
        <v>1.3</v>
      </c>
      <c r="AM55" s="6">
        <f t="shared" si="28"/>
        <v>1.2</v>
      </c>
    </row>
    <row r="56" spans="1:39" ht="49.5" customHeight="1" x14ac:dyDescent="0.25">
      <c r="A56" s="183" t="s">
        <v>138</v>
      </c>
      <c r="B56" s="27">
        <v>902</v>
      </c>
      <c r="C56" s="8" t="s">
        <v>106</v>
      </c>
      <c r="D56" s="37" t="s">
        <v>196</v>
      </c>
      <c r="E56" s="8"/>
      <c r="F56" s="6"/>
      <c r="G56" s="6">
        <f>G57</f>
        <v>0</v>
      </c>
      <c r="H56" s="6">
        <f t="shared" si="14"/>
        <v>0</v>
      </c>
      <c r="I56" s="6">
        <f t="shared" ref="I56:AM56" si="29">I57</f>
        <v>0</v>
      </c>
      <c r="J56" s="6">
        <f t="shared" si="0"/>
        <v>0</v>
      </c>
      <c r="K56" s="6">
        <f t="shared" si="29"/>
        <v>0</v>
      </c>
      <c r="L56" s="6">
        <f t="shared" si="29"/>
        <v>0</v>
      </c>
      <c r="M56" s="6">
        <f t="shared" si="1"/>
        <v>0</v>
      </c>
      <c r="N56" s="6">
        <f t="shared" si="29"/>
        <v>0</v>
      </c>
      <c r="O56" s="6">
        <f t="shared" si="29"/>
        <v>0</v>
      </c>
      <c r="P56" s="6">
        <f t="shared" si="29"/>
        <v>0</v>
      </c>
      <c r="Q56" s="6">
        <f t="shared" si="29"/>
        <v>0</v>
      </c>
      <c r="R56" s="6">
        <f t="shared" si="29"/>
        <v>0</v>
      </c>
      <c r="S56" s="6">
        <f t="shared" si="29"/>
        <v>0</v>
      </c>
      <c r="T56" s="6">
        <f t="shared" si="29"/>
        <v>0</v>
      </c>
      <c r="U56" s="6">
        <f t="shared" si="29"/>
        <v>0</v>
      </c>
      <c r="V56" s="6">
        <f t="shared" si="4"/>
        <v>0</v>
      </c>
      <c r="W56" s="6">
        <f t="shared" si="29"/>
        <v>0</v>
      </c>
      <c r="X56" s="6">
        <f t="shared" si="29"/>
        <v>0</v>
      </c>
      <c r="Y56" s="6">
        <f t="shared" si="5"/>
        <v>0</v>
      </c>
      <c r="Z56" s="6">
        <f t="shared" si="29"/>
        <v>0</v>
      </c>
      <c r="AA56" s="6">
        <f t="shared" si="29"/>
        <v>0</v>
      </c>
      <c r="AB56" s="6">
        <f t="shared" si="6"/>
        <v>0</v>
      </c>
      <c r="AC56" s="6">
        <f t="shared" si="29"/>
        <v>0</v>
      </c>
      <c r="AD56" s="6">
        <f t="shared" si="29"/>
        <v>0</v>
      </c>
      <c r="AE56" s="6">
        <f t="shared" si="29"/>
        <v>0</v>
      </c>
      <c r="AF56" s="6">
        <f t="shared" si="29"/>
        <v>0</v>
      </c>
      <c r="AG56" s="6">
        <f t="shared" si="29"/>
        <v>0</v>
      </c>
      <c r="AH56" s="6">
        <f t="shared" si="8"/>
        <v>0</v>
      </c>
      <c r="AI56" s="6">
        <f t="shared" si="29"/>
        <v>0</v>
      </c>
      <c r="AJ56" s="6">
        <f t="shared" si="29"/>
        <v>0</v>
      </c>
      <c r="AK56" s="6">
        <f t="shared" si="9"/>
        <v>0</v>
      </c>
      <c r="AL56" s="6">
        <f t="shared" si="29"/>
        <v>1.3</v>
      </c>
      <c r="AM56" s="6">
        <f t="shared" si="29"/>
        <v>1.2</v>
      </c>
    </row>
    <row r="57" spans="1:39" ht="33.75" customHeight="1" x14ac:dyDescent="0.25">
      <c r="A57" s="7" t="s">
        <v>10</v>
      </c>
      <c r="B57" s="27">
        <v>902</v>
      </c>
      <c r="C57" s="8" t="s">
        <v>106</v>
      </c>
      <c r="D57" s="37" t="s">
        <v>196</v>
      </c>
      <c r="E57" s="8" t="s">
        <v>11</v>
      </c>
      <c r="F57" s="6"/>
      <c r="G57" s="6"/>
      <c r="H57" s="6">
        <f t="shared" si="14"/>
        <v>0</v>
      </c>
      <c r="I57" s="6"/>
      <c r="J57" s="6">
        <f t="shared" si="0"/>
        <v>0</v>
      </c>
      <c r="K57" s="6"/>
      <c r="L57" s="6"/>
      <c r="M57" s="6">
        <f t="shared" si="1"/>
        <v>0</v>
      </c>
      <c r="N57" s="6"/>
      <c r="O57" s="6"/>
      <c r="P57" s="6">
        <f t="shared" si="2"/>
        <v>0</v>
      </c>
      <c r="Q57" s="6"/>
      <c r="R57" s="6"/>
      <c r="S57" s="6">
        <f t="shared" si="3"/>
        <v>0</v>
      </c>
      <c r="T57" s="6"/>
      <c r="U57" s="6"/>
      <c r="V57" s="6">
        <f t="shared" si="4"/>
        <v>0</v>
      </c>
      <c r="W57" s="6"/>
      <c r="X57" s="6"/>
      <c r="Y57" s="6">
        <f t="shared" si="5"/>
        <v>0</v>
      </c>
      <c r="Z57" s="6"/>
      <c r="AA57" s="6"/>
      <c r="AB57" s="6">
        <f t="shared" si="6"/>
        <v>0</v>
      </c>
      <c r="AC57" s="6"/>
      <c r="AD57" s="6"/>
      <c r="AE57" s="6">
        <f t="shared" si="23"/>
        <v>0</v>
      </c>
      <c r="AF57" s="6"/>
      <c r="AG57" s="6"/>
      <c r="AH57" s="6">
        <f t="shared" si="8"/>
        <v>0</v>
      </c>
      <c r="AI57" s="6"/>
      <c r="AJ57" s="6"/>
      <c r="AK57" s="6">
        <f t="shared" si="9"/>
        <v>0</v>
      </c>
      <c r="AL57" s="6">
        <v>1.3</v>
      </c>
      <c r="AM57" s="6">
        <v>1.2</v>
      </c>
    </row>
    <row r="58" spans="1:39" s="55" customFormat="1" ht="21" customHeight="1" x14ac:dyDescent="0.25">
      <c r="A58" s="60" t="s">
        <v>21</v>
      </c>
      <c r="B58" s="68">
        <v>902</v>
      </c>
      <c r="C58" s="58" t="s">
        <v>22</v>
      </c>
      <c r="D58" s="58"/>
      <c r="E58" s="58"/>
      <c r="F58" s="132">
        <f t="shared" ref="F58:L59" si="30">F59</f>
        <v>100</v>
      </c>
      <c r="G58" s="132">
        <f t="shared" si="30"/>
        <v>0</v>
      </c>
      <c r="H58" s="28">
        <f t="shared" si="14"/>
        <v>100</v>
      </c>
      <c r="I58" s="28">
        <f t="shared" si="30"/>
        <v>0</v>
      </c>
      <c r="J58" s="28">
        <f t="shared" si="0"/>
        <v>100</v>
      </c>
      <c r="K58" s="28">
        <f t="shared" si="30"/>
        <v>0</v>
      </c>
      <c r="L58" s="28">
        <f t="shared" si="30"/>
        <v>0</v>
      </c>
      <c r="M58" s="28">
        <f t="shared" si="1"/>
        <v>100</v>
      </c>
      <c r="N58" s="28">
        <f>N59</f>
        <v>0</v>
      </c>
      <c r="O58" s="28">
        <f>O59</f>
        <v>0</v>
      </c>
      <c r="P58" s="28">
        <f t="shared" si="2"/>
        <v>100</v>
      </c>
      <c r="Q58" s="28">
        <f>Q59</f>
        <v>0</v>
      </c>
      <c r="R58" s="28">
        <f>R59</f>
        <v>0</v>
      </c>
      <c r="S58" s="28">
        <f t="shared" si="3"/>
        <v>100</v>
      </c>
      <c r="T58" s="28">
        <f>T59</f>
        <v>0</v>
      </c>
      <c r="U58" s="28">
        <f>U59</f>
        <v>0</v>
      </c>
      <c r="V58" s="28">
        <f t="shared" si="4"/>
        <v>100</v>
      </c>
      <c r="W58" s="28">
        <f>W59</f>
        <v>0</v>
      </c>
      <c r="X58" s="28">
        <f>X59</f>
        <v>0</v>
      </c>
      <c r="Y58" s="28">
        <f t="shared" si="5"/>
        <v>100</v>
      </c>
      <c r="Z58" s="28">
        <f>Z59</f>
        <v>0</v>
      </c>
      <c r="AA58" s="28">
        <f>AA59</f>
        <v>0</v>
      </c>
      <c r="AB58" s="28">
        <f t="shared" si="6"/>
        <v>100</v>
      </c>
      <c r="AC58" s="28">
        <f>AC59</f>
        <v>0</v>
      </c>
      <c r="AD58" s="28">
        <f>AD59</f>
        <v>0</v>
      </c>
      <c r="AE58" s="28">
        <f t="shared" si="23"/>
        <v>100</v>
      </c>
      <c r="AF58" s="28">
        <f>AF59</f>
        <v>0</v>
      </c>
      <c r="AG58" s="28">
        <f>AG59</f>
        <v>0</v>
      </c>
      <c r="AH58" s="28">
        <f t="shared" si="8"/>
        <v>100</v>
      </c>
      <c r="AI58" s="28">
        <f>AI59</f>
        <v>0</v>
      </c>
      <c r="AJ58" s="28">
        <f>AJ59</f>
        <v>0</v>
      </c>
      <c r="AK58" s="28">
        <f t="shared" si="9"/>
        <v>100</v>
      </c>
      <c r="AL58" s="132">
        <f>AL59</f>
        <v>100</v>
      </c>
      <c r="AM58" s="132">
        <f>AM59</f>
        <v>100</v>
      </c>
    </row>
    <row r="59" spans="1:39" ht="33.75" customHeight="1" x14ac:dyDescent="0.25">
      <c r="A59" s="1" t="s">
        <v>124</v>
      </c>
      <c r="B59" s="27">
        <v>902</v>
      </c>
      <c r="C59" s="8" t="s">
        <v>22</v>
      </c>
      <c r="D59" s="8" t="s">
        <v>156</v>
      </c>
      <c r="E59" s="8"/>
      <c r="F59" s="133">
        <f t="shared" si="30"/>
        <v>100</v>
      </c>
      <c r="G59" s="133">
        <f t="shared" si="30"/>
        <v>0</v>
      </c>
      <c r="H59" s="6">
        <f t="shared" si="14"/>
        <v>100</v>
      </c>
      <c r="I59" s="6">
        <f t="shared" si="30"/>
        <v>0</v>
      </c>
      <c r="J59" s="6">
        <f t="shared" si="0"/>
        <v>100</v>
      </c>
      <c r="K59" s="6">
        <f t="shared" si="30"/>
        <v>0</v>
      </c>
      <c r="L59" s="6">
        <f t="shared" si="30"/>
        <v>0</v>
      </c>
      <c r="M59" s="6">
        <f t="shared" si="1"/>
        <v>100</v>
      </c>
      <c r="N59" s="6">
        <f>N60</f>
        <v>0</v>
      </c>
      <c r="O59" s="6">
        <f>O60</f>
        <v>0</v>
      </c>
      <c r="P59" s="6">
        <f t="shared" si="2"/>
        <v>100</v>
      </c>
      <c r="Q59" s="6">
        <f>Q60</f>
        <v>0</v>
      </c>
      <c r="R59" s="6">
        <f>R60</f>
        <v>0</v>
      </c>
      <c r="S59" s="6">
        <f t="shared" si="3"/>
        <v>100</v>
      </c>
      <c r="T59" s="6">
        <f>T60</f>
        <v>0</v>
      </c>
      <c r="U59" s="6">
        <f>U60</f>
        <v>0</v>
      </c>
      <c r="V59" s="6">
        <f t="shared" si="4"/>
        <v>100</v>
      </c>
      <c r="W59" s="6">
        <f>W60</f>
        <v>0</v>
      </c>
      <c r="X59" s="6">
        <f>X60</f>
        <v>0</v>
      </c>
      <c r="Y59" s="6">
        <f t="shared" si="5"/>
        <v>100</v>
      </c>
      <c r="Z59" s="6">
        <f>Z60</f>
        <v>0</v>
      </c>
      <c r="AA59" s="6">
        <f>AA60</f>
        <v>0</v>
      </c>
      <c r="AB59" s="6">
        <f t="shared" si="6"/>
        <v>100</v>
      </c>
      <c r="AC59" s="6">
        <f>AC60</f>
        <v>0</v>
      </c>
      <c r="AD59" s="6">
        <f>AD60</f>
        <v>0</v>
      </c>
      <c r="AE59" s="6">
        <f t="shared" si="23"/>
        <v>100</v>
      </c>
      <c r="AF59" s="6">
        <f>AF60</f>
        <v>0</v>
      </c>
      <c r="AG59" s="6">
        <f>AG60</f>
        <v>0</v>
      </c>
      <c r="AH59" s="6">
        <f t="shared" si="8"/>
        <v>100</v>
      </c>
      <c r="AI59" s="6">
        <f>AI60</f>
        <v>0</v>
      </c>
      <c r="AJ59" s="6">
        <f>AJ60</f>
        <v>0</v>
      </c>
      <c r="AK59" s="6">
        <f t="shared" si="9"/>
        <v>100</v>
      </c>
      <c r="AL59" s="133">
        <f>AL60</f>
        <v>100</v>
      </c>
      <c r="AM59" s="133">
        <f>AM60</f>
        <v>100</v>
      </c>
    </row>
    <row r="60" spans="1:39" ht="21" customHeight="1" x14ac:dyDescent="0.25">
      <c r="A60" s="1" t="s">
        <v>19</v>
      </c>
      <c r="B60" s="27">
        <v>902</v>
      </c>
      <c r="C60" s="8" t="s">
        <v>22</v>
      </c>
      <c r="D60" s="8" t="s">
        <v>156</v>
      </c>
      <c r="E60" s="8" t="s">
        <v>20</v>
      </c>
      <c r="F60" s="6">
        <v>100</v>
      </c>
      <c r="G60" s="6"/>
      <c r="H60" s="6">
        <f t="shared" si="14"/>
        <v>100</v>
      </c>
      <c r="I60" s="6"/>
      <c r="J60" s="6">
        <f t="shared" si="0"/>
        <v>100</v>
      </c>
      <c r="K60" s="6"/>
      <c r="L60" s="6"/>
      <c r="M60" s="6">
        <f t="shared" si="1"/>
        <v>100</v>
      </c>
      <c r="N60" s="6"/>
      <c r="O60" s="6"/>
      <c r="P60" s="6">
        <f t="shared" si="2"/>
        <v>100</v>
      </c>
      <c r="Q60" s="6"/>
      <c r="R60" s="6"/>
      <c r="S60" s="6">
        <f t="shared" si="3"/>
        <v>100</v>
      </c>
      <c r="T60" s="6"/>
      <c r="U60" s="6"/>
      <c r="V60" s="6">
        <f t="shared" si="4"/>
        <v>100</v>
      </c>
      <c r="W60" s="6"/>
      <c r="X60" s="6"/>
      <c r="Y60" s="6">
        <f t="shared" si="5"/>
        <v>100</v>
      </c>
      <c r="Z60" s="6"/>
      <c r="AA60" s="6"/>
      <c r="AB60" s="6">
        <f t="shared" si="6"/>
        <v>100</v>
      </c>
      <c r="AC60" s="6"/>
      <c r="AD60" s="6"/>
      <c r="AE60" s="6">
        <f t="shared" si="23"/>
        <v>100</v>
      </c>
      <c r="AF60" s="6"/>
      <c r="AG60" s="6"/>
      <c r="AH60" s="6">
        <f t="shared" si="8"/>
        <v>100</v>
      </c>
      <c r="AI60" s="6"/>
      <c r="AJ60" s="6"/>
      <c r="AK60" s="6">
        <f t="shared" si="9"/>
        <v>100</v>
      </c>
      <c r="AL60" s="6">
        <v>100</v>
      </c>
      <c r="AM60" s="6">
        <v>100</v>
      </c>
    </row>
    <row r="61" spans="1:39" s="55" customFormat="1" ht="21" customHeight="1" x14ac:dyDescent="0.25">
      <c r="A61" s="60" t="s">
        <v>23</v>
      </c>
      <c r="B61" s="68">
        <v>902</v>
      </c>
      <c r="C61" s="58" t="s">
        <v>24</v>
      </c>
      <c r="D61" s="58"/>
      <c r="E61" s="58"/>
      <c r="F61" s="132">
        <f>F62+F64+F66+F68+F74+F82</f>
        <v>8189.6</v>
      </c>
      <c r="G61" s="132">
        <f>G62+G88+G82+G86</f>
        <v>2022.5</v>
      </c>
      <c r="H61" s="28">
        <f t="shared" si="14"/>
        <v>10212.1</v>
      </c>
      <c r="I61" s="28">
        <f>I64+I66+I68+I74+I62</f>
        <v>0</v>
      </c>
      <c r="J61" s="28">
        <f t="shared" si="0"/>
        <v>10212.1</v>
      </c>
      <c r="K61" s="28">
        <f>K64+K66+K68+K74+K62</f>
        <v>0</v>
      </c>
      <c r="L61" s="28">
        <f>L64+L66+L68+L74+L62</f>
        <v>0</v>
      </c>
      <c r="M61" s="28">
        <f t="shared" si="1"/>
        <v>10212.1</v>
      </c>
      <c r="N61" s="28">
        <f>N64+N66+N68+N74+N62</f>
        <v>0</v>
      </c>
      <c r="O61" s="28">
        <f>O64+O66+O68+O74+O62</f>
        <v>0</v>
      </c>
      <c r="P61" s="28">
        <f t="shared" si="2"/>
        <v>10212.1</v>
      </c>
      <c r="Q61" s="28">
        <f>Q64+Q66+Q68+Q74+Q62</f>
        <v>0</v>
      </c>
      <c r="R61" s="28">
        <f>R64+R66+R68+R74+R62</f>
        <v>0</v>
      </c>
      <c r="S61" s="28">
        <f t="shared" si="3"/>
        <v>10212.1</v>
      </c>
      <c r="T61" s="28">
        <f>T64+T66+T68+T74+T62</f>
        <v>0</v>
      </c>
      <c r="U61" s="28">
        <f>U64+U66+U68+U74+U62</f>
        <v>0</v>
      </c>
      <c r="V61" s="28">
        <f t="shared" si="4"/>
        <v>10212.1</v>
      </c>
      <c r="W61" s="28">
        <f>W64+W66+W68+W74+W62</f>
        <v>0</v>
      </c>
      <c r="X61" s="28">
        <f>X64+X66+X68+X74+X62</f>
        <v>0</v>
      </c>
      <c r="Y61" s="28">
        <f t="shared" si="5"/>
        <v>10212.1</v>
      </c>
      <c r="Z61" s="28">
        <f>Z64+Z66+Z68+Z74+Z62</f>
        <v>0</v>
      </c>
      <c r="AA61" s="28">
        <f>AA64+AA66+AA68+AA74+AA62</f>
        <v>0</v>
      </c>
      <c r="AB61" s="28">
        <f t="shared" si="6"/>
        <v>10212.1</v>
      </c>
      <c r="AC61" s="28"/>
      <c r="AD61" s="28">
        <f>AD64+AD66+AD68+AD74+AD62</f>
        <v>0</v>
      </c>
      <c r="AE61" s="28">
        <f t="shared" si="23"/>
        <v>10212.1</v>
      </c>
      <c r="AF61" s="28"/>
      <c r="AG61" s="28">
        <f>AG64+AG66+AG68+AG74+AG62</f>
        <v>0</v>
      </c>
      <c r="AH61" s="28">
        <f t="shared" si="8"/>
        <v>10212.1</v>
      </c>
      <c r="AI61" s="28">
        <f>AI64+AI66+AI68+AI74+AI62</f>
        <v>0</v>
      </c>
      <c r="AJ61" s="28"/>
      <c r="AK61" s="28">
        <f t="shared" si="9"/>
        <v>10212.1</v>
      </c>
      <c r="AL61" s="132">
        <f>AL64+AL74+AL86+AL88</f>
        <v>9370.2999999999993</v>
      </c>
      <c r="AM61" s="132">
        <f>AM64+AM74+AM86+AM88</f>
        <v>9414.0999999999985</v>
      </c>
    </row>
    <row r="62" spans="1:39" ht="33.75" hidden="1" customHeight="1" x14ac:dyDescent="0.25">
      <c r="A62" s="159" t="s">
        <v>311</v>
      </c>
      <c r="B62" s="27">
        <v>902</v>
      </c>
      <c r="C62" s="8" t="s">
        <v>24</v>
      </c>
      <c r="D62" s="8" t="s">
        <v>312</v>
      </c>
      <c r="E62" s="8"/>
      <c r="F62" s="133"/>
      <c r="G62" s="133">
        <f>G63</f>
        <v>0</v>
      </c>
      <c r="H62" s="6">
        <f t="shared" si="14"/>
        <v>0</v>
      </c>
      <c r="I62" s="6">
        <f>I63</f>
        <v>0</v>
      </c>
      <c r="J62" s="6">
        <f t="shared" si="0"/>
        <v>0</v>
      </c>
      <c r="K62" s="6">
        <f>K63</f>
        <v>0</v>
      </c>
      <c r="L62" s="6">
        <f>L63</f>
        <v>0</v>
      </c>
      <c r="M62" s="6">
        <f t="shared" si="1"/>
        <v>0</v>
      </c>
      <c r="N62" s="6">
        <f>N63</f>
        <v>0</v>
      </c>
      <c r="O62" s="6">
        <f>O63</f>
        <v>0</v>
      </c>
      <c r="P62" s="6">
        <f t="shared" si="2"/>
        <v>0</v>
      </c>
      <c r="Q62" s="6">
        <f>Q63</f>
        <v>0</v>
      </c>
      <c r="R62" s="6">
        <f>R63</f>
        <v>0</v>
      </c>
      <c r="S62" s="6">
        <f t="shared" si="3"/>
        <v>0</v>
      </c>
      <c r="T62" s="6">
        <f>T63</f>
        <v>0</v>
      </c>
      <c r="U62" s="6">
        <f>U63</f>
        <v>0</v>
      </c>
      <c r="V62" s="6">
        <f t="shared" si="4"/>
        <v>0</v>
      </c>
      <c r="W62" s="6">
        <f>W63</f>
        <v>0</v>
      </c>
      <c r="X62" s="6">
        <f>X63</f>
        <v>0</v>
      </c>
      <c r="Y62" s="6">
        <f t="shared" si="5"/>
        <v>0</v>
      </c>
      <c r="Z62" s="6">
        <f>Z63</f>
        <v>0</v>
      </c>
      <c r="AA62" s="6">
        <f>AA63</f>
        <v>0</v>
      </c>
      <c r="AB62" s="6">
        <f t="shared" si="6"/>
        <v>0</v>
      </c>
      <c r="AC62" s="6">
        <f>AC63</f>
        <v>0</v>
      </c>
      <c r="AD62" s="6">
        <f>AD63</f>
        <v>0</v>
      </c>
      <c r="AE62" s="6">
        <f t="shared" si="23"/>
        <v>0</v>
      </c>
      <c r="AF62" s="6">
        <f>AF63</f>
        <v>0</v>
      </c>
      <c r="AG62" s="6">
        <f>AG63</f>
        <v>0</v>
      </c>
      <c r="AH62" s="6">
        <f t="shared" si="8"/>
        <v>0</v>
      </c>
      <c r="AI62" s="6">
        <f>AI63</f>
        <v>0</v>
      </c>
      <c r="AJ62" s="6">
        <f>AJ63</f>
        <v>0</v>
      </c>
      <c r="AK62" s="6">
        <f t="shared" si="9"/>
        <v>0</v>
      </c>
      <c r="AL62" s="133">
        <f>AL63</f>
        <v>0</v>
      </c>
      <c r="AM62" s="133">
        <f>AM63</f>
        <v>0</v>
      </c>
    </row>
    <row r="63" spans="1:39" ht="33.75" hidden="1" customHeight="1" x14ac:dyDescent="0.25">
      <c r="A63" s="1" t="s">
        <v>10</v>
      </c>
      <c r="B63" s="27">
        <v>902</v>
      </c>
      <c r="C63" s="8" t="s">
        <v>24</v>
      </c>
      <c r="D63" s="8" t="s">
        <v>312</v>
      </c>
      <c r="E63" s="8" t="s">
        <v>11</v>
      </c>
      <c r="F63" s="6"/>
      <c r="G63" s="6"/>
      <c r="H63" s="6">
        <f t="shared" ref="H63:H90" si="31">F63+G63</f>
        <v>0</v>
      </c>
      <c r="I63" s="6"/>
      <c r="J63" s="6">
        <f t="shared" si="0"/>
        <v>0</v>
      </c>
      <c r="K63" s="6"/>
      <c r="L63" s="6"/>
      <c r="M63" s="6">
        <f t="shared" si="1"/>
        <v>0</v>
      </c>
      <c r="N63" s="6"/>
      <c r="O63" s="6"/>
      <c r="P63" s="6">
        <f t="shared" si="2"/>
        <v>0</v>
      </c>
      <c r="Q63" s="6"/>
      <c r="R63" s="6"/>
      <c r="S63" s="6">
        <f t="shared" si="3"/>
        <v>0</v>
      </c>
      <c r="T63" s="6"/>
      <c r="U63" s="6"/>
      <c r="V63" s="6">
        <f t="shared" si="4"/>
        <v>0</v>
      </c>
      <c r="W63" s="6"/>
      <c r="X63" s="6"/>
      <c r="Y63" s="6">
        <f t="shared" si="5"/>
        <v>0</v>
      </c>
      <c r="Z63" s="6"/>
      <c r="AA63" s="6"/>
      <c r="AB63" s="6">
        <f t="shared" si="6"/>
        <v>0</v>
      </c>
      <c r="AC63" s="6"/>
      <c r="AD63" s="6"/>
      <c r="AE63" s="6">
        <f t="shared" si="23"/>
        <v>0</v>
      </c>
      <c r="AF63" s="6"/>
      <c r="AG63" s="6"/>
      <c r="AH63" s="6">
        <f t="shared" si="8"/>
        <v>0</v>
      </c>
      <c r="AI63" s="6"/>
      <c r="AJ63" s="6"/>
      <c r="AK63" s="6">
        <f t="shared" si="9"/>
        <v>0</v>
      </c>
      <c r="AL63" s="150"/>
      <c r="AM63" s="150"/>
    </row>
    <row r="64" spans="1:39" ht="33.75" customHeight="1" x14ac:dyDescent="0.25">
      <c r="A64" s="166" t="s">
        <v>471</v>
      </c>
      <c r="B64" s="184">
        <v>902</v>
      </c>
      <c r="C64" s="185" t="s">
        <v>24</v>
      </c>
      <c r="D64" s="185" t="s">
        <v>352</v>
      </c>
      <c r="E64" s="185"/>
      <c r="F64" s="186">
        <f>F65</f>
        <v>1</v>
      </c>
      <c r="G64" s="186"/>
      <c r="H64" s="186">
        <f t="shared" si="31"/>
        <v>1</v>
      </c>
      <c r="I64" s="186">
        <f>I65</f>
        <v>0</v>
      </c>
      <c r="J64" s="186">
        <f t="shared" si="0"/>
        <v>1</v>
      </c>
      <c r="K64" s="186">
        <f>K65</f>
        <v>0</v>
      </c>
      <c r="L64" s="186">
        <f>L65</f>
        <v>0</v>
      </c>
      <c r="M64" s="186">
        <f t="shared" si="1"/>
        <v>1</v>
      </c>
      <c r="N64" s="186">
        <f>N65</f>
        <v>0</v>
      </c>
      <c r="O64" s="186">
        <f>O65</f>
        <v>0</v>
      </c>
      <c r="P64" s="186">
        <f t="shared" si="2"/>
        <v>1</v>
      </c>
      <c r="Q64" s="186">
        <f>Q65</f>
        <v>0</v>
      </c>
      <c r="R64" s="186">
        <f>R65</f>
        <v>0</v>
      </c>
      <c r="S64" s="186">
        <f t="shared" si="3"/>
        <v>1</v>
      </c>
      <c r="T64" s="186">
        <f>T65</f>
        <v>0</v>
      </c>
      <c r="U64" s="186">
        <f>U65</f>
        <v>0</v>
      </c>
      <c r="V64" s="186">
        <f t="shared" si="4"/>
        <v>1</v>
      </c>
      <c r="W64" s="186">
        <f>W65</f>
        <v>0</v>
      </c>
      <c r="X64" s="186">
        <f>X65</f>
        <v>0</v>
      </c>
      <c r="Y64" s="186">
        <f t="shared" si="5"/>
        <v>1</v>
      </c>
      <c r="Z64" s="186">
        <f>Z65</f>
        <v>0</v>
      </c>
      <c r="AA64" s="186">
        <f>AA65</f>
        <v>0</v>
      </c>
      <c r="AB64" s="186">
        <f t="shared" si="6"/>
        <v>1</v>
      </c>
      <c r="AC64" s="186">
        <f>AC65</f>
        <v>0</v>
      </c>
      <c r="AD64" s="186">
        <f>AD65</f>
        <v>0</v>
      </c>
      <c r="AE64" s="186">
        <f t="shared" si="23"/>
        <v>1</v>
      </c>
      <c r="AF64" s="186">
        <f>AF65</f>
        <v>0</v>
      </c>
      <c r="AG64" s="186">
        <f>AG65</f>
        <v>0</v>
      </c>
      <c r="AH64" s="186">
        <f t="shared" si="8"/>
        <v>1</v>
      </c>
      <c r="AI64" s="186">
        <f>AI65</f>
        <v>0</v>
      </c>
      <c r="AJ64" s="186">
        <f>AJ65</f>
        <v>0</v>
      </c>
      <c r="AK64" s="186">
        <f t="shared" si="9"/>
        <v>1</v>
      </c>
      <c r="AL64" s="186">
        <f>AL65</f>
        <v>1</v>
      </c>
      <c r="AM64" s="186">
        <f>AM65</f>
        <v>1</v>
      </c>
    </row>
    <row r="65" spans="1:39" ht="33.75" customHeight="1" x14ac:dyDescent="0.25">
      <c r="A65" s="7" t="s">
        <v>10</v>
      </c>
      <c r="B65" s="27">
        <v>902</v>
      </c>
      <c r="C65" s="8" t="s">
        <v>24</v>
      </c>
      <c r="D65" s="8" t="s">
        <v>352</v>
      </c>
      <c r="E65" s="8" t="s">
        <v>11</v>
      </c>
      <c r="F65" s="6">
        <v>1</v>
      </c>
      <c r="G65" s="6"/>
      <c r="H65" s="6">
        <f t="shared" si="31"/>
        <v>1</v>
      </c>
      <c r="I65" s="6"/>
      <c r="J65" s="6">
        <f t="shared" si="0"/>
        <v>1</v>
      </c>
      <c r="K65" s="6"/>
      <c r="L65" s="6"/>
      <c r="M65" s="6">
        <f t="shared" si="1"/>
        <v>1</v>
      </c>
      <c r="N65" s="6"/>
      <c r="O65" s="6"/>
      <c r="P65" s="6">
        <f t="shared" si="2"/>
        <v>1</v>
      </c>
      <c r="Q65" s="6"/>
      <c r="R65" s="6"/>
      <c r="S65" s="6">
        <f t="shared" si="3"/>
        <v>1</v>
      </c>
      <c r="T65" s="6"/>
      <c r="U65" s="6"/>
      <c r="V65" s="6">
        <f t="shared" si="4"/>
        <v>1</v>
      </c>
      <c r="W65" s="6"/>
      <c r="X65" s="6"/>
      <c r="Y65" s="6">
        <f t="shared" si="5"/>
        <v>1</v>
      </c>
      <c r="Z65" s="6"/>
      <c r="AA65" s="6"/>
      <c r="AB65" s="6">
        <f t="shared" si="6"/>
        <v>1</v>
      </c>
      <c r="AC65" s="6"/>
      <c r="AD65" s="6"/>
      <c r="AE65" s="6">
        <f t="shared" si="23"/>
        <v>1</v>
      </c>
      <c r="AF65" s="6"/>
      <c r="AG65" s="6"/>
      <c r="AH65" s="6">
        <f t="shared" si="8"/>
        <v>1</v>
      </c>
      <c r="AI65" s="6"/>
      <c r="AJ65" s="6"/>
      <c r="AK65" s="6">
        <f t="shared" si="9"/>
        <v>1</v>
      </c>
      <c r="AL65" s="6">
        <v>1</v>
      </c>
      <c r="AM65" s="6">
        <v>1</v>
      </c>
    </row>
    <row r="66" spans="1:39" ht="33.75" hidden="1" customHeight="1" x14ac:dyDescent="0.25">
      <c r="A66" s="14" t="s">
        <v>25</v>
      </c>
      <c r="B66" s="27">
        <v>902</v>
      </c>
      <c r="C66" s="8" t="s">
        <v>24</v>
      </c>
      <c r="D66" s="8" t="s">
        <v>157</v>
      </c>
      <c r="E66" s="8"/>
      <c r="F66" s="133"/>
      <c r="G66" s="133"/>
      <c r="H66" s="6">
        <f t="shared" si="31"/>
        <v>0</v>
      </c>
      <c r="I66" s="6">
        <f>I67</f>
        <v>0</v>
      </c>
      <c r="J66" s="6">
        <f t="shared" si="0"/>
        <v>0</v>
      </c>
      <c r="K66" s="6">
        <f>K67</f>
        <v>0</v>
      </c>
      <c r="L66" s="6">
        <f>L67</f>
        <v>0</v>
      </c>
      <c r="M66" s="6">
        <f t="shared" si="1"/>
        <v>0</v>
      </c>
      <c r="N66" s="6">
        <f>N67</f>
        <v>0</v>
      </c>
      <c r="O66" s="6">
        <f>O67</f>
        <v>0</v>
      </c>
      <c r="P66" s="6">
        <f t="shared" si="2"/>
        <v>0</v>
      </c>
      <c r="Q66" s="6">
        <f>Q67</f>
        <v>0</v>
      </c>
      <c r="R66" s="6">
        <f>R67</f>
        <v>0</v>
      </c>
      <c r="S66" s="6">
        <f t="shared" si="3"/>
        <v>0</v>
      </c>
      <c r="T66" s="6">
        <f>T67</f>
        <v>0</v>
      </c>
      <c r="U66" s="6">
        <f>U67</f>
        <v>0</v>
      </c>
      <c r="V66" s="6">
        <f t="shared" si="4"/>
        <v>0</v>
      </c>
      <c r="W66" s="6">
        <f>W67</f>
        <v>0</v>
      </c>
      <c r="X66" s="6">
        <f>X67</f>
        <v>0</v>
      </c>
      <c r="Y66" s="6">
        <f t="shared" si="5"/>
        <v>0</v>
      </c>
      <c r="Z66" s="6">
        <f>Z67</f>
        <v>0</v>
      </c>
      <c r="AA66" s="6">
        <f>AA67</f>
        <v>0</v>
      </c>
      <c r="AB66" s="6">
        <f t="shared" si="6"/>
        <v>0</v>
      </c>
      <c r="AC66" s="6">
        <f>AC67</f>
        <v>0</v>
      </c>
      <c r="AD66" s="6">
        <f>AD67</f>
        <v>0</v>
      </c>
      <c r="AE66" s="6">
        <f t="shared" si="23"/>
        <v>0</v>
      </c>
      <c r="AF66" s="6">
        <f>AF67</f>
        <v>0</v>
      </c>
      <c r="AG66" s="6">
        <f>AG67</f>
        <v>0</v>
      </c>
      <c r="AH66" s="6">
        <f t="shared" si="8"/>
        <v>0</v>
      </c>
      <c r="AI66" s="6">
        <f>AI67</f>
        <v>0</v>
      </c>
      <c r="AJ66" s="6">
        <f>AJ67</f>
        <v>0</v>
      </c>
      <c r="AK66" s="6">
        <f t="shared" si="9"/>
        <v>0</v>
      </c>
      <c r="AL66" s="133">
        <f>AL67</f>
        <v>0</v>
      </c>
      <c r="AM66" s="133">
        <f>AM67</f>
        <v>0</v>
      </c>
    </row>
    <row r="67" spans="1:39" ht="33.75" hidden="1" customHeight="1" x14ac:dyDescent="0.25">
      <c r="A67" s="7" t="s">
        <v>26</v>
      </c>
      <c r="B67" s="27">
        <v>902</v>
      </c>
      <c r="C67" s="8" t="s">
        <v>24</v>
      </c>
      <c r="D67" s="8" t="s">
        <v>157</v>
      </c>
      <c r="E67" s="8" t="s">
        <v>27</v>
      </c>
      <c r="F67" s="133"/>
      <c r="G67" s="133"/>
      <c r="H67" s="6">
        <f t="shared" si="31"/>
        <v>0</v>
      </c>
      <c r="I67" s="6"/>
      <c r="J67" s="6">
        <f t="shared" si="0"/>
        <v>0</v>
      </c>
      <c r="K67" s="6"/>
      <c r="L67" s="6"/>
      <c r="M67" s="6">
        <f t="shared" si="1"/>
        <v>0</v>
      </c>
      <c r="N67" s="6"/>
      <c r="O67" s="6"/>
      <c r="P67" s="6">
        <f t="shared" si="2"/>
        <v>0</v>
      </c>
      <c r="Q67" s="6"/>
      <c r="R67" s="6"/>
      <c r="S67" s="6">
        <f t="shared" si="3"/>
        <v>0</v>
      </c>
      <c r="T67" s="6"/>
      <c r="U67" s="6"/>
      <c r="V67" s="6">
        <f t="shared" si="4"/>
        <v>0</v>
      </c>
      <c r="W67" s="6"/>
      <c r="X67" s="6"/>
      <c r="Y67" s="6">
        <f t="shared" si="5"/>
        <v>0</v>
      </c>
      <c r="Z67" s="6"/>
      <c r="AA67" s="6"/>
      <c r="AB67" s="6">
        <f t="shared" si="6"/>
        <v>0</v>
      </c>
      <c r="AC67" s="6"/>
      <c r="AD67" s="6"/>
      <c r="AE67" s="6">
        <f t="shared" si="23"/>
        <v>0</v>
      </c>
      <c r="AF67" s="6"/>
      <c r="AG67" s="6"/>
      <c r="AH67" s="6">
        <f t="shared" si="8"/>
        <v>0</v>
      </c>
      <c r="AI67" s="6"/>
      <c r="AJ67" s="6"/>
      <c r="AK67" s="6">
        <f t="shared" si="9"/>
        <v>0</v>
      </c>
      <c r="AL67" s="133"/>
      <c r="AM67" s="133"/>
    </row>
    <row r="68" spans="1:39" ht="33.75" hidden="1" customHeight="1" x14ac:dyDescent="0.25">
      <c r="A68" s="19" t="s">
        <v>179</v>
      </c>
      <c r="B68" s="27">
        <v>902</v>
      </c>
      <c r="C68" s="8" t="s">
        <v>24</v>
      </c>
      <c r="D68" s="8" t="s">
        <v>203</v>
      </c>
      <c r="E68" s="8"/>
      <c r="F68" s="133"/>
      <c r="G68" s="133"/>
      <c r="H68" s="6">
        <f t="shared" si="31"/>
        <v>0</v>
      </c>
      <c r="I68" s="6">
        <f>I69</f>
        <v>0</v>
      </c>
      <c r="J68" s="6">
        <f t="shared" si="0"/>
        <v>0</v>
      </c>
      <c r="K68" s="6">
        <f>K69</f>
        <v>0</v>
      </c>
      <c r="L68" s="6">
        <f>L69</f>
        <v>0</v>
      </c>
      <c r="M68" s="6">
        <f t="shared" si="1"/>
        <v>0</v>
      </c>
      <c r="N68" s="6">
        <f>N69</f>
        <v>0</v>
      </c>
      <c r="O68" s="6">
        <f>O69</f>
        <v>0</v>
      </c>
      <c r="P68" s="6">
        <f t="shared" si="2"/>
        <v>0</v>
      </c>
      <c r="Q68" s="6">
        <f>Q69</f>
        <v>0</v>
      </c>
      <c r="R68" s="6">
        <f>R69</f>
        <v>0</v>
      </c>
      <c r="S68" s="6">
        <f t="shared" si="3"/>
        <v>0</v>
      </c>
      <c r="T68" s="6">
        <f>T69</f>
        <v>0</v>
      </c>
      <c r="U68" s="6">
        <f>U69</f>
        <v>0</v>
      </c>
      <c r="V68" s="6">
        <f t="shared" si="4"/>
        <v>0</v>
      </c>
      <c r="W68" s="6">
        <f>W69</f>
        <v>0</v>
      </c>
      <c r="X68" s="6">
        <f>X69</f>
        <v>0</v>
      </c>
      <c r="Y68" s="6">
        <f t="shared" si="5"/>
        <v>0</v>
      </c>
      <c r="Z68" s="6">
        <f>Z69</f>
        <v>0</v>
      </c>
      <c r="AA68" s="6">
        <f>AA69</f>
        <v>0</v>
      </c>
      <c r="AB68" s="6">
        <f t="shared" si="6"/>
        <v>0</v>
      </c>
      <c r="AC68" s="6">
        <f>AC69</f>
        <v>0</v>
      </c>
      <c r="AD68" s="6">
        <f>AD69</f>
        <v>0</v>
      </c>
      <c r="AE68" s="6">
        <f t="shared" si="23"/>
        <v>0</v>
      </c>
      <c r="AF68" s="6">
        <f>AF69</f>
        <v>0</v>
      </c>
      <c r="AG68" s="6">
        <f>AG69</f>
        <v>0</v>
      </c>
      <c r="AH68" s="6">
        <f t="shared" si="8"/>
        <v>0</v>
      </c>
      <c r="AI68" s="6">
        <f>AI69</f>
        <v>0</v>
      </c>
      <c r="AJ68" s="6">
        <f>AJ69</f>
        <v>0</v>
      </c>
      <c r="AK68" s="6">
        <f t="shared" si="9"/>
        <v>0</v>
      </c>
      <c r="AL68" s="133">
        <f>AL69</f>
        <v>0</v>
      </c>
      <c r="AM68" s="133">
        <f>AM69</f>
        <v>0</v>
      </c>
    </row>
    <row r="69" spans="1:39" ht="33.75" hidden="1" customHeight="1" x14ac:dyDescent="0.25">
      <c r="A69" s="1" t="s">
        <v>127</v>
      </c>
      <c r="B69" s="27">
        <v>902</v>
      </c>
      <c r="C69" s="8" t="s">
        <v>24</v>
      </c>
      <c r="D69" s="8" t="s">
        <v>203</v>
      </c>
      <c r="E69" s="8" t="s">
        <v>27</v>
      </c>
      <c r="F69" s="133"/>
      <c r="G69" s="133"/>
      <c r="H69" s="6">
        <f t="shared" si="31"/>
        <v>0</v>
      </c>
      <c r="I69" s="6"/>
      <c r="J69" s="6">
        <f t="shared" si="0"/>
        <v>0</v>
      </c>
      <c r="K69" s="6"/>
      <c r="L69" s="6"/>
      <c r="M69" s="6">
        <f t="shared" si="1"/>
        <v>0</v>
      </c>
      <c r="N69" s="6"/>
      <c r="O69" s="6"/>
      <c r="P69" s="6">
        <f t="shared" si="2"/>
        <v>0</v>
      </c>
      <c r="Q69" s="6"/>
      <c r="R69" s="6"/>
      <c r="S69" s="6">
        <f t="shared" si="3"/>
        <v>0</v>
      </c>
      <c r="T69" s="6"/>
      <c r="U69" s="6"/>
      <c r="V69" s="6">
        <f t="shared" si="4"/>
        <v>0</v>
      </c>
      <c r="W69" s="6"/>
      <c r="X69" s="6"/>
      <c r="Y69" s="6">
        <f t="shared" si="5"/>
        <v>0</v>
      </c>
      <c r="Z69" s="6"/>
      <c r="AA69" s="6"/>
      <c r="AB69" s="6">
        <f t="shared" si="6"/>
        <v>0</v>
      </c>
      <c r="AC69" s="6"/>
      <c r="AD69" s="6"/>
      <c r="AE69" s="6">
        <f t="shared" si="23"/>
        <v>0</v>
      </c>
      <c r="AF69" s="6"/>
      <c r="AG69" s="6"/>
      <c r="AH69" s="6">
        <f t="shared" si="8"/>
        <v>0</v>
      </c>
      <c r="AI69" s="6"/>
      <c r="AJ69" s="6"/>
      <c r="AK69" s="6">
        <f t="shared" si="9"/>
        <v>0</v>
      </c>
      <c r="AL69" s="133"/>
      <c r="AM69" s="133"/>
    </row>
    <row r="70" spans="1:39" ht="33.75" hidden="1" customHeight="1" x14ac:dyDescent="0.25">
      <c r="A70" s="1" t="s">
        <v>119</v>
      </c>
      <c r="B70" s="27">
        <v>902</v>
      </c>
      <c r="C70" s="8" t="s">
        <v>24</v>
      </c>
      <c r="D70" s="8" t="s">
        <v>120</v>
      </c>
      <c r="E70" s="8"/>
      <c r="F70" s="133"/>
      <c r="G70" s="133"/>
      <c r="H70" s="6">
        <f t="shared" si="31"/>
        <v>0</v>
      </c>
      <c r="I70" s="6"/>
      <c r="J70" s="6">
        <f t="shared" si="0"/>
        <v>0</v>
      </c>
      <c r="K70" s="6"/>
      <c r="L70" s="6"/>
      <c r="M70" s="6">
        <f t="shared" si="1"/>
        <v>0</v>
      </c>
      <c r="N70" s="6"/>
      <c r="O70" s="6"/>
      <c r="P70" s="6">
        <f t="shared" si="2"/>
        <v>0</v>
      </c>
      <c r="Q70" s="6"/>
      <c r="R70" s="6"/>
      <c r="S70" s="6">
        <f t="shared" si="3"/>
        <v>0</v>
      </c>
      <c r="T70" s="6"/>
      <c r="U70" s="6"/>
      <c r="V70" s="6">
        <f t="shared" si="4"/>
        <v>0</v>
      </c>
      <c r="W70" s="6"/>
      <c r="X70" s="6"/>
      <c r="Y70" s="6">
        <f t="shared" si="5"/>
        <v>0</v>
      </c>
      <c r="Z70" s="6"/>
      <c r="AA70" s="6"/>
      <c r="AB70" s="6">
        <f t="shared" si="6"/>
        <v>0</v>
      </c>
      <c r="AC70" s="6"/>
      <c r="AD70" s="6"/>
      <c r="AE70" s="6">
        <f t="shared" si="23"/>
        <v>0</v>
      </c>
      <c r="AF70" s="6"/>
      <c r="AG70" s="6"/>
      <c r="AH70" s="6">
        <f t="shared" si="8"/>
        <v>0</v>
      </c>
      <c r="AI70" s="6"/>
      <c r="AJ70" s="6"/>
      <c r="AK70" s="6">
        <f t="shared" si="9"/>
        <v>0</v>
      </c>
      <c r="AL70" s="133"/>
      <c r="AM70" s="133"/>
    </row>
    <row r="71" spans="1:39" ht="33.75" hidden="1" customHeight="1" x14ac:dyDescent="0.25">
      <c r="A71" s="5" t="s">
        <v>10</v>
      </c>
      <c r="B71" s="27">
        <v>902</v>
      </c>
      <c r="C71" s="8" t="s">
        <v>24</v>
      </c>
      <c r="D71" s="8" t="s">
        <v>120</v>
      </c>
      <c r="E71" s="8" t="s">
        <v>11</v>
      </c>
      <c r="F71" s="133"/>
      <c r="G71" s="133"/>
      <c r="H71" s="6">
        <f t="shared" si="31"/>
        <v>0</v>
      </c>
      <c r="I71" s="6"/>
      <c r="J71" s="6">
        <f t="shared" si="0"/>
        <v>0</v>
      </c>
      <c r="K71" s="6"/>
      <c r="L71" s="6"/>
      <c r="M71" s="6">
        <f t="shared" si="1"/>
        <v>0</v>
      </c>
      <c r="N71" s="6"/>
      <c r="O71" s="6"/>
      <c r="P71" s="6">
        <f t="shared" si="2"/>
        <v>0</v>
      </c>
      <c r="Q71" s="6"/>
      <c r="R71" s="6"/>
      <c r="S71" s="6">
        <f t="shared" si="3"/>
        <v>0</v>
      </c>
      <c r="T71" s="6"/>
      <c r="U71" s="6"/>
      <c r="V71" s="6">
        <f t="shared" si="4"/>
        <v>0</v>
      </c>
      <c r="W71" s="6"/>
      <c r="X71" s="6"/>
      <c r="Y71" s="6">
        <f t="shared" si="5"/>
        <v>0</v>
      </c>
      <c r="Z71" s="6"/>
      <c r="AA71" s="6"/>
      <c r="AB71" s="6">
        <f t="shared" si="6"/>
        <v>0</v>
      </c>
      <c r="AC71" s="6"/>
      <c r="AD71" s="6"/>
      <c r="AE71" s="6">
        <f t="shared" si="23"/>
        <v>0</v>
      </c>
      <c r="AF71" s="6"/>
      <c r="AG71" s="6"/>
      <c r="AH71" s="6">
        <f t="shared" si="8"/>
        <v>0</v>
      </c>
      <c r="AI71" s="6"/>
      <c r="AJ71" s="6"/>
      <c r="AK71" s="6">
        <f t="shared" si="9"/>
        <v>0</v>
      </c>
      <c r="AL71" s="133"/>
      <c r="AM71" s="133"/>
    </row>
    <row r="72" spans="1:39" ht="53.25" hidden="1" customHeight="1" x14ac:dyDescent="0.25">
      <c r="A72" s="66" t="s">
        <v>121</v>
      </c>
      <c r="B72" s="27">
        <v>902</v>
      </c>
      <c r="C72" s="8" t="s">
        <v>24</v>
      </c>
      <c r="D72" s="8" t="s">
        <v>132</v>
      </c>
      <c r="E72" s="8"/>
      <c r="F72" s="133"/>
      <c r="G72" s="133"/>
      <c r="H72" s="6">
        <f t="shared" si="31"/>
        <v>0</v>
      </c>
      <c r="I72" s="6"/>
      <c r="J72" s="6">
        <f t="shared" si="0"/>
        <v>0</v>
      </c>
      <c r="K72" s="6"/>
      <c r="L72" s="6"/>
      <c r="M72" s="6">
        <f t="shared" si="1"/>
        <v>0</v>
      </c>
      <c r="N72" s="6"/>
      <c r="O72" s="6"/>
      <c r="P72" s="6">
        <f t="shared" si="2"/>
        <v>0</v>
      </c>
      <c r="Q72" s="6"/>
      <c r="R72" s="6"/>
      <c r="S72" s="6">
        <f t="shared" si="3"/>
        <v>0</v>
      </c>
      <c r="T72" s="6"/>
      <c r="U72" s="6"/>
      <c r="V72" s="6">
        <f t="shared" si="4"/>
        <v>0</v>
      </c>
      <c r="W72" s="6"/>
      <c r="X72" s="6"/>
      <c r="Y72" s="6">
        <f t="shared" si="5"/>
        <v>0</v>
      </c>
      <c r="Z72" s="6"/>
      <c r="AA72" s="6"/>
      <c r="AB72" s="6">
        <f t="shared" si="6"/>
        <v>0</v>
      </c>
      <c r="AC72" s="6"/>
      <c r="AD72" s="6"/>
      <c r="AE72" s="6">
        <f t="shared" si="23"/>
        <v>0</v>
      </c>
      <c r="AF72" s="6"/>
      <c r="AG72" s="6"/>
      <c r="AH72" s="6">
        <f t="shared" si="8"/>
        <v>0</v>
      </c>
      <c r="AI72" s="6"/>
      <c r="AJ72" s="6"/>
      <c r="AK72" s="6">
        <f t="shared" si="9"/>
        <v>0</v>
      </c>
      <c r="AL72" s="133"/>
      <c r="AM72" s="133"/>
    </row>
    <row r="73" spans="1:39" ht="33.75" hidden="1" customHeight="1" x14ac:dyDescent="0.25">
      <c r="A73" s="1" t="s">
        <v>127</v>
      </c>
      <c r="B73" s="27">
        <v>902</v>
      </c>
      <c r="C73" s="8" t="s">
        <v>24</v>
      </c>
      <c r="D73" s="8" t="s">
        <v>132</v>
      </c>
      <c r="E73" s="8" t="s">
        <v>27</v>
      </c>
      <c r="F73" s="133"/>
      <c r="G73" s="133"/>
      <c r="H73" s="6">
        <f t="shared" si="31"/>
        <v>0</v>
      </c>
      <c r="I73" s="6"/>
      <c r="J73" s="6">
        <f t="shared" si="0"/>
        <v>0</v>
      </c>
      <c r="K73" s="6"/>
      <c r="L73" s="6"/>
      <c r="M73" s="6">
        <f t="shared" si="1"/>
        <v>0</v>
      </c>
      <c r="N73" s="6"/>
      <c r="O73" s="6"/>
      <c r="P73" s="6">
        <f t="shared" si="2"/>
        <v>0</v>
      </c>
      <c r="Q73" s="6"/>
      <c r="R73" s="6"/>
      <c r="S73" s="6">
        <f t="shared" si="3"/>
        <v>0</v>
      </c>
      <c r="T73" s="6"/>
      <c r="U73" s="6"/>
      <c r="V73" s="6">
        <f t="shared" si="4"/>
        <v>0</v>
      </c>
      <c r="W73" s="6"/>
      <c r="X73" s="6"/>
      <c r="Y73" s="6">
        <f t="shared" si="5"/>
        <v>0</v>
      </c>
      <c r="Z73" s="6"/>
      <c r="AA73" s="6"/>
      <c r="AB73" s="6">
        <f t="shared" si="6"/>
        <v>0</v>
      </c>
      <c r="AC73" s="6"/>
      <c r="AD73" s="6"/>
      <c r="AE73" s="6">
        <f t="shared" si="23"/>
        <v>0</v>
      </c>
      <c r="AF73" s="6"/>
      <c r="AG73" s="6"/>
      <c r="AH73" s="6">
        <f t="shared" si="8"/>
        <v>0</v>
      </c>
      <c r="AI73" s="6"/>
      <c r="AJ73" s="6"/>
      <c r="AK73" s="6">
        <f t="shared" si="9"/>
        <v>0</v>
      </c>
      <c r="AL73" s="133"/>
      <c r="AM73" s="133"/>
    </row>
    <row r="74" spans="1:39" ht="33.75" customHeight="1" x14ac:dyDescent="0.25">
      <c r="A74" s="1" t="s">
        <v>124</v>
      </c>
      <c r="B74" s="27">
        <v>902</v>
      </c>
      <c r="C74" s="8" t="s">
        <v>24</v>
      </c>
      <c r="D74" s="8" t="s">
        <v>156</v>
      </c>
      <c r="E74" s="8"/>
      <c r="F74" s="133">
        <f>F75+F76+F78+F80+F88+F81+F77</f>
        <v>8085.5</v>
      </c>
      <c r="G74" s="133"/>
      <c r="H74" s="6">
        <f t="shared" si="31"/>
        <v>8085.5</v>
      </c>
      <c r="I74" s="6">
        <f>I75+I76+I78+I80+I88</f>
        <v>0</v>
      </c>
      <c r="J74" s="6">
        <f t="shared" si="0"/>
        <v>8085.5</v>
      </c>
      <c r="K74" s="6">
        <f t="shared" ref="K74:AJ74" si="32">K75+K76+K78+K80+K88</f>
        <v>0</v>
      </c>
      <c r="L74" s="6">
        <f t="shared" si="32"/>
        <v>0</v>
      </c>
      <c r="M74" s="6">
        <f t="shared" si="1"/>
        <v>8085.5</v>
      </c>
      <c r="N74" s="6">
        <f t="shared" si="32"/>
        <v>0</v>
      </c>
      <c r="O74" s="6">
        <f t="shared" si="32"/>
        <v>0</v>
      </c>
      <c r="P74" s="6">
        <f t="shared" si="32"/>
        <v>8867.1</v>
      </c>
      <c r="Q74" s="6">
        <f t="shared" si="32"/>
        <v>0</v>
      </c>
      <c r="R74" s="6">
        <f t="shared" si="32"/>
        <v>0</v>
      </c>
      <c r="S74" s="6">
        <f t="shared" si="32"/>
        <v>8867.1</v>
      </c>
      <c r="T74" s="6">
        <f t="shared" si="32"/>
        <v>0</v>
      </c>
      <c r="U74" s="6">
        <f t="shared" si="32"/>
        <v>0</v>
      </c>
      <c r="V74" s="6">
        <f t="shared" si="4"/>
        <v>8867.1</v>
      </c>
      <c r="W74" s="6">
        <f t="shared" si="32"/>
        <v>0</v>
      </c>
      <c r="X74" s="6">
        <f>X75+X76+X78+X80+X88+X79</f>
        <v>0</v>
      </c>
      <c r="Y74" s="6">
        <f t="shared" si="5"/>
        <v>8867.1</v>
      </c>
      <c r="Z74" s="6">
        <f t="shared" si="32"/>
        <v>0</v>
      </c>
      <c r="AA74" s="6">
        <f t="shared" si="32"/>
        <v>0</v>
      </c>
      <c r="AB74" s="6">
        <f t="shared" si="6"/>
        <v>8867.1</v>
      </c>
      <c r="AC74" s="6">
        <f t="shared" si="32"/>
        <v>0</v>
      </c>
      <c r="AD74" s="6">
        <f t="shared" si="32"/>
        <v>0</v>
      </c>
      <c r="AE74" s="6">
        <f t="shared" si="32"/>
        <v>8867.1</v>
      </c>
      <c r="AF74" s="6">
        <f t="shared" si="32"/>
        <v>0</v>
      </c>
      <c r="AG74" s="6">
        <f t="shared" si="32"/>
        <v>0</v>
      </c>
      <c r="AH74" s="6">
        <f t="shared" si="8"/>
        <v>8867.1</v>
      </c>
      <c r="AI74" s="6">
        <f t="shared" si="32"/>
        <v>0</v>
      </c>
      <c r="AJ74" s="6">
        <f t="shared" si="32"/>
        <v>0</v>
      </c>
      <c r="AK74" s="6">
        <f t="shared" si="9"/>
        <v>8867.1</v>
      </c>
      <c r="AL74" s="133">
        <f>AL75+AL76+AL77+AL78+AL80+AL81</f>
        <v>8085.5</v>
      </c>
      <c r="AM74" s="133">
        <f>AM75+AM76+AM77+AM78+AM80+AM81</f>
        <v>8085.5</v>
      </c>
    </row>
    <row r="75" spans="1:39" ht="51" customHeight="1" x14ac:dyDescent="0.25">
      <c r="A75" s="7" t="s">
        <v>356</v>
      </c>
      <c r="B75" s="38">
        <v>902</v>
      </c>
      <c r="C75" s="8" t="s">
        <v>24</v>
      </c>
      <c r="D75" s="8" t="s">
        <v>156</v>
      </c>
      <c r="E75" s="8" t="s">
        <v>9</v>
      </c>
      <c r="F75" s="6">
        <f>4806.9+120.3</f>
        <v>4927.2</v>
      </c>
      <c r="G75" s="6"/>
      <c r="H75" s="6">
        <f t="shared" si="31"/>
        <v>4927.2</v>
      </c>
      <c r="I75" s="6"/>
      <c r="J75" s="6">
        <f t="shared" si="0"/>
        <v>4927.2</v>
      </c>
      <c r="K75" s="6"/>
      <c r="L75" s="6"/>
      <c r="M75" s="6">
        <f t="shared" si="1"/>
        <v>4927.2</v>
      </c>
      <c r="N75" s="6"/>
      <c r="O75" s="6"/>
      <c r="P75" s="6">
        <f t="shared" si="2"/>
        <v>4927.2</v>
      </c>
      <c r="Q75" s="6"/>
      <c r="R75" s="6"/>
      <c r="S75" s="6">
        <f t="shared" si="3"/>
        <v>4927.2</v>
      </c>
      <c r="T75" s="6"/>
      <c r="U75" s="6"/>
      <c r="V75" s="6">
        <f t="shared" si="4"/>
        <v>4927.2</v>
      </c>
      <c r="W75" s="6"/>
      <c r="X75" s="6"/>
      <c r="Y75" s="6">
        <f t="shared" si="5"/>
        <v>4927.2</v>
      </c>
      <c r="Z75" s="6"/>
      <c r="AA75" s="6"/>
      <c r="AB75" s="6">
        <f t="shared" si="6"/>
        <v>4927.2</v>
      </c>
      <c r="AC75" s="6"/>
      <c r="AD75" s="6"/>
      <c r="AE75" s="6">
        <f t="shared" si="23"/>
        <v>4927.2</v>
      </c>
      <c r="AF75" s="6"/>
      <c r="AG75" s="6"/>
      <c r="AH75" s="6">
        <f t="shared" si="8"/>
        <v>4927.2</v>
      </c>
      <c r="AI75" s="6"/>
      <c r="AJ75" s="6"/>
      <c r="AK75" s="6">
        <f t="shared" si="9"/>
        <v>4927.2</v>
      </c>
      <c r="AL75" s="6">
        <v>4927.2</v>
      </c>
      <c r="AM75" s="6">
        <f t="shared" ref="AM75" si="33">4806.9+120.3</f>
        <v>4927.2</v>
      </c>
    </row>
    <row r="76" spans="1:39" ht="33.75" customHeight="1" x14ac:dyDescent="0.25">
      <c r="A76" s="7" t="s">
        <v>357</v>
      </c>
      <c r="B76" s="38">
        <v>902</v>
      </c>
      <c r="C76" s="8" t="s">
        <v>24</v>
      </c>
      <c r="D76" s="8" t="s">
        <v>156</v>
      </c>
      <c r="E76" s="8" t="s">
        <v>11</v>
      </c>
      <c r="F76" s="6">
        <v>2668.3</v>
      </c>
      <c r="G76" s="6"/>
      <c r="H76" s="6">
        <f t="shared" si="31"/>
        <v>2668.3</v>
      </c>
      <c r="I76" s="6"/>
      <c r="J76" s="6">
        <f t="shared" si="0"/>
        <v>2668.3</v>
      </c>
      <c r="K76" s="6"/>
      <c r="L76" s="6"/>
      <c r="M76" s="6">
        <f t="shared" si="1"/>
        <v>2668.3</v>
      </c>
      <c r="N76" s="6"/>
      <c r="O76" s="6"/>
      <c r="P76" s="6">
        <f t="shared" si="2"/>
        <v>2668.3</v>
      </c>
      <c r="Q76" s="6"/>
      <c r="R76" s="6"/>
      <c r="S76" s="6">
        <f t="shared" si="3"/>
        <v>2668.3</v>
      </c>
      <c r="T76" s="6"/>
      <c r="U76" s="6"/>
      <c r="V76" s="6">
        <f t="shared" si="4"/>
        <v>2668.3</v>
      </c>
      <c r="W76" s="6"/>
      <c r="X76" s="6"/>
      <c r="Y76" s="6">
        <f t="shared" si="5"/>
        <v>2668.3</v>
      </c>
      <c r="Z76" s="6"/>
      <c r="AA76" s="6"/>
      <c r="AB76" s="6">
        <f t="shared" si="6"/>
        <v>2668.3</v>
      </c>
      <c r="AC76" s="6"/>
      <c r="AD76" s="6"/>
      <c r="AE76" s="6">
        <f t="shared" si="23"/>
        <v>2668.3</v>
      </c>
      <c r="AF76" s="6"/>
      <c r="AG76" s="6"/>
      <c r="AH76" s="6">
        <f t="shared" si="8"/>
        <v>2668.3</v>
      </c>
      <c r="AI76" s="6"/>
      <c r="AJ76" s="6"/>
      <c r="AK76" s="6">
        <f t="shared" si="9"/>
        <v>2668.3</v>
      </c>
      <c r="AL76" s="6">
        <v>2668.3</v>
      </c>
      <c r="AM76" s="6">
        <v>2668.3</v>
      </c>
    </row>
    <row r="77" spans="1:39" ht="33.75" customHeight="1" x14ac:dyDescent="0.25">
      <c r="A77" s="7" t="s">
        <v>469</v>
      </c>
      <c r="B77" s="38">
        <v>902</v>
      </c>
      <c r="C77" s="8" t="s">
        <v>24</v>
      </c>
      <c r="D77" s="8" t="s">
        <v>156</v>
      </c>
      <c r="E77" s="8" t="s">
        <v>11</v>
      </c>
      <c r="F77" s="6">
        <v>75</v>
      </c>
      <c r="G77" s="6"/>
      <c r="H77" s="6">
        <f t="shared" si="31"/>
        <v>75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>
        <v>75</v>
      </c>
      <c r="AM77" s="6">
        <v>75</v>
      </c>
    </row>
    <row r="78" spans="1:39" ht="21" customHeight="1" x14ac:dyDescent="0.25">
      <c r="A78" s="1" t="s">
        <v>470</v>
      </c>
      <c r="B78" s="38">
        <v>902</v>
      </c>
      <c r="C78" s="8" t="s">
        <v>24</v>
      </c>
      <c r="D78" s="8" t="s">
        <v>156</v>
      </c>
      <c r="E78" s="8" t="s">
        <v>70</v>
      </c>
      <c r="F78" s="6">
        <v>35</v>
      </c>
      <c r="G78" s="6"/>
      <c r="H78" s="6">
        <f t="shared" si="31"/>
        <v>35</v>
      </c>
      <c r="I78" s="6"/>
      <c r="J78" s="6">
        <f t="shared" si="0"/>
        <v>35</v>
      </c>
      <c r="K78" s="6"/>
      <c r="L78" s="6"/>
      <c r="M78" s="6">
        <f t="shared" si="1"/>
        <v>35</v>
      </c>
      <c r="N78" s="6"/>
      <c r="O78" s="6"/>
      <c r="P78" s="6">
        <f t="shared" si="2"/>
        <v>35</v>
      </c>
      <c r="Q78" s="6"/>
      <c r="R78" s="6"/>
      <c r="S78" s="6">
        <f t="shared" si="3"/>
        <v>35</v>
      </c>
      <c r="T78" s="6"/>
      <c r="U78" s="6"/>
      <c r="V78" s="6">
        <f t="shared" si="4"/>
        <v>35</v>
      </c>
      <c r="W78" s="6"/>
      <c r="X78" s="6"/>
      <c r="Y78" s="6">
        <f t="shared" si="5"/>
        <v>35</v>
      </c>
      <c r="Z78" s="6"/>
      <c r="AA78" s="6"/>
      <c r="AB78" s="6">
        <f t="shared" si="6"/>
        <v>35</v>
      </c>
      <c r="AC78" s="6"/>
      <c r="AD78" s="6"/>
      <c r="AE78" s="6">
        <f t="shared" si="23"/>
        <v>35</v>
      </c>
      <c r="AF78" s="6"/>
      <c r="AG78" s="6"/>
      <c r="AH78" s="6">
        <f t="shared" si="8"/>
        <v>35</v>
      </c>
      <c r="AI78" s="6"/>
      <c r="AJ78" s="6"/>
      <c r="AK78" s="6">
        <f t="shared" si="9"/>
        <v>35</v>
      </c>
      <c r="AL78" s="6">
        <v>35</v>
      </c>
      <c r="AM78" s="6">
        <v>35</v>
      </c>
    </row>
    <row r="79" spans="1:39" ht="33.75" hidden="1" customHeight="1" x14ac:dyDescent="0.25">
      <c r="A79" s="7" t="s">
        <v>127</v>
      </c>
      <c r="B79" s="38">
        <v>902</v>
      </c>
      <c r="C79" s="8" t="s">
        <v>24</v>
      </c>
      <c r="D79" s="8" t="s">
        <v>156</v>
      </c>
      <c r="E79" s="8" t="s">
        <v>27</v>
      </c>
      <c r="F79" s="6"/>
      <c r="G79" s="6"/>
      <c r="H79" s="6">
        <f t="shared" si="31"/>
        <v>0</v>
      </c>
      <c r="I79" s="6"/>
      <c r="J79" s="6">
        <f t="shared" si="0"/>
        <v>0</v>
      </c>
      <c r="K79" s="6"/>
      <c r="L79" s="6"/>
      <c r="M79" s="6">
        <f t="shared" si="1"/>
        <v>0</v>
      </c>
      <c r="N79" s="6"/>
      <c r="O79" s="6"/>
      <c r="P79" s="6">
        <f t="shared" si="2"/>
        <v>0</v>
      </c>
      <c r="Q79" s="6"/>
      <c r="R79" s="6"/>
      <c r="S79" s="6">
        <f t="shared" si="3"/>
        <v>0</v>
      </c>
      <c r="T79" s="6"/>
      <c r="U79" s="6"/>
      <c r="V79" s="6">
        <f t="shared" si="4"/>
        <v>0</v>
      </c>
      <c r="W79" s="6"/>
      <c r="X79" s="6"/>
      <c r="Y79" s="6">
        <f t="shared" si="5"/>
        <v>0</v>
      </c>
      <c r="Z79" s="6"/>
      <c r="AA79" s="6"/>
      <c r="AB79" s="6">
        <f t="shared" si="6"/>
        <v>0</v>
      </c>
      <c r="AC79" s="6"/>
      <c r="AD79" s="6"/>
      <c r="AE79" s="6">
        <f t="shared" si="23"/>
        <v>0</v>
      </c>
      <c r="AF79" s="6"/>
      <c r="AG79" s="6"/>
      <c r="AH79" s="6">
        <f t="shared" si="8"/>
        <v>0</v>
      </c>
      <c r="AI79" s="6"/>
      <c r="AJ79" s="6"/>
      <c r="AK79" s="6">
        <f t="shared" si="9"/>
        <v>0</v>
      </c>
      <c r="AL79" s="6"/>
      <c r="AM79" s="6"/>
    </row>
    <row r="80" spans="1:39" ht="21" customHeight="1" x14ac:dyDescent="0.25">
      <c r="A80" s="1" t="s">
        <v>358</v>
      </c>
      <c r="B80" s="27">
        <v>902</v>
      </c>
      <c r="C80" s="8" t="s">
        <v>24</v>
      </c>
      <c r="D80" s="8" t="s">
        <v>156</v>
      </c>
      <c r="E80" s="8" t="s">
        <v>20</v>
      </c>
      <c r="F80" s="6">
        <v>30</v>
      </c>
      <c r="G80" s="6"/>
      <c r="H80" s="6">
        <f t="shared" si="31"/>
        <v>30</v>
      </c>
      <c r="I80" s="6"/>
      <c r="J80" s="6">
        <f t="shared" si="0"/>
        <v>30</v>
      </c>
      <c r="K80" s="6"/>
      <c r="L80" s="6"/>
      <c r="M80" s="6">
        <f t="shared" si="1"/>
        <v>30</v>
      </c>
      <c r="N80" s="6"/>
      <c r="O80" s="6"/>
      <c r="P80" s="6">
        <f t="shared" si="2"/>
        <v>30</v>
      </c>
      <c r="Q80" s="6"/>
      <c r="R80" s="6"/>
      <c r="S80" s="6">
        <f t="shared" si="3"/>
        <v>30</v>
      </c>
      <c r="T80" s="6"/>
      <c r="U80" s="6"/>
      <c r="V80" s="6">
        <f t="shared" si="4"/>
        <v>30</v>
      </c>
      <c r="W80" s="6"/>
      <c r="X80" s="6"/>
      <c r="Y80" s="6">
        <f t="shared" si="5"/>
        <v>30</v>
      </c>
      <c r="Z80" s="6"/>
      <c r="AA80" s="6"/>
      <c r="AB80" s="6">
        <f t="shared" si="6"/>
        <v>30</v>
      </c>
      <c r="AC80" s="6"/>
      <c r="AD80" s="6"/>
      <c r="AE80" s="6">
        <f t="shared" si="23"/>
        <v>30</v>
      </c>
      <c r="AF80" s="6"/>
      <c r="AG80" s="6"/>
      <c r="AH80" s="6">
        <f t="shared" si="8"/>
        <v>30</v>
      </c>
      <c r="AI80" s="6"/>
      <c r="AJ80" s="6"/>
      <c r="AK80" s="6">
        <f t="shared" si="9"/>
        <v>30</v>
      </c>
      <c r="AL80" s="6">
        <v>30</v>
      </c>
      <c r="AM80" s="6">
        <v>30</v>
      </c>
    </row>
    <row r="81" spans="1:39" ht="21" customHeight="1" x14ac:dyDescent="0.25">
      <c r="A81" s="1" t="s">
        <v>296</v>
      </c>
      <c r="B81" s="27" t="s">
        <v>32</v>
      </c>
      <c r="C81" s="8" t="s">
        <v>24</v>
      </c>
      <c r="D81" s="8" t="s">
        <v>295</v>
      </c>
      <c r="E81" s="8" t="s">
        <v>11</v>
      </c>
      <c r="F81" s="6">
        <v>350</v>
      </c>
      <c r="G81" s="6"/>
      <c r="H81" s="6">
        <f t="shared" si="31"/>
        <v>350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>
        <v>350</v>
      </c>
      <c r="AM81" s="6">
        <v>350</v>
      </c>
    </row>
    <row r="82" spans="1:39" ht="25.5" customHeight="1" x14ac:dyDescent="0.25">
      <c r="A82" s="106" t="s">
        <v>445</v>
      </c>
      <c r="B82" s="27">
        <v>902</v>
      </c>
      <c r="C82" s="8" t="s">
        <v>24</v>
      </c>
      <c r="D82" s="8" t="s">
        <v>156</v>
      </c>
      <c r="E82" s="8"/>
      <c r="F82" s="133">
        <f>F84+F85</f>
        <v>103.1</v>
      </c>
      <c r="G82" s="133">
        <f>G83</f>
        <v>800</v>
      </c>
      <c r="H82" s="6">
        <f t="shared" si="31"/>
        <v>903.1</v>
      </c>
      <c r="I82" s="6"/>
      <c r="J82" s="6">
        <f t="shared" si="0"/>
        <v>903.1</v>
      </c>
      <c r="K82" s="6"/>
      <c r="L82" s="6"/>
      <c r="M82" s="6">
        <f t="shared" si="1"/>
        <v>903.1</v>
      </c>
      <c r="N82" s="6"/>
      <c r="O82" s="6"/>
      <c r="P82" s="6">
        <f t="shared" si="2"/>
        <v>903.1</v>
      </c>
      <c r="Q82" s="6"/>
      <c r="R82" s="6"/>
      <c r="S82" s="6">
        <f t="shared" si="3"/>
        <v>903.1</v>
      </c>
      <c r="T82" s="6"/>
      <c r="U82" s="6"/>
      <c r="V82" s="6">
        <f t="shared" si="4"/>
        <v>903.1</v>
      </c>
      <c r="W82" s="6"/>
      <c r="X82" s="6"/>
      <c r="Y82" s="6">
        <f t="shared" si="5"/>
        <v>903.1</v>
      </c>
      <c r="Z82" s="6"/>
      <c r="AA82" s="6"/>
      <c r="AB82" s="6">
        <f t="shared" si="6"/>
        <v>903.1</v>
      </c>
      <c r="AC82" s="6"/>
      <c r="AD82" s="6"/>
      <c r="AE82" s="6">
        <f t="shared" si="23"/>
        <v>903.1</v>
      </c>
      <c r="AF82" s="6"/>
      <c r="AG82" s="6"/>
      <c r="AH82" s="6">
        <f t="shared" si="8"/>
        <v>903.1</v>
      </c>
      <c r="AI82" s="6"/>
      <c r="AJ82" s="6"/>
      <c r="AK82" s="6">
        <f t="shared" si="9"/>
        <v>903.1</v>
      </c>
      <c r="AL82" s="6"/>
      <c r="AM82" s="6"/>
    </row>
    <row r="83" spans="1:39" ht="30" customHeight="1" x14ac:dyDescent="0.25">
      <c r="A83" s="21" t="s">
        <v>446</v>
      </c>
      <c r="B83" s="27">
        <v>902</v>
      </c>
      <c r="C83" s="8" t="s">
        <v>24</v>
      </c>
      <c r="D83" s="8" t="s">
        <v>156</v>
      </c>
      <c r="E83" s="8" t="s">
        <v>11</v>
      </c>
      <c r="F83" s="6"/>
      <c r="G83" s="6">
        <v>800</v>
      </c>
      <c r="H83" s="6">
        <f t="shared" si="31"/>
        <v>800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1:39" ht="33.75" customHeight="1" x14ac:dyDescent="0.25">
      <c r="A84" s="21" t="s">
        <v>447</v>
      </c>
      <c r="B84" s="27">
        <v>902</v>
      </c>
      <c r="C84" s="8" t="s">
        <v>24</v>
      </c>
      <c r="D84" s="8" t="s">
        <v>156</v>
      </c>
      <c r="E84" s="8" t="s">
        <v>11</v>
      </c>
      <c r="F84" s="6">
        <v>87.1</v>
      </c>
      <c r="G84" s="6"/>
      <c r="H84" s="6">
        <f t="shared" si="31"/>
        <v>87.1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1:39" ht="27.75" customHeight="1" x14ac:dyDescent="0.25">
      <c r="A85" s="21" t="s">
        <v>448</v>
      </c>
      <c r="B85" s="27">
        <v>902</v>
      </c>
      <c r="C85" s="8" t="s">
        <v>24</v>
      </c>
      <c r="D85" s="8" t="s">
        <v>156</v>
      </c>
      <c r="E85" s="8" t="s">
        <v>11</v>
      </c>
      <c r="F85" s="6">
        <v>16</v>
      </c>
      <c r="G85" s="6"/>
      <c r="H85" s="6">
        <f t="shared" si="31"/>
        <v>16</v>
      </c>
      <c r="I85" s="6"/>
      <c r="J85" s="6">
        <f t="shared" si="0"/>
        <v>16</v>
      </c>
      <c r="K85" s="6"/>
      <c r="L85" s="6"/>
      <c r="M85" s="6">
        <f t="shared" si="1"/>
        <v>16</v>
      </c>
      <c r="N85" s="6"/>
      <c r="O85" s="6"/>
      <c r="P85" s="6">
        <f t="shared" si="2"/>
        <v>16</v>
      </c>
      <c r="Q85" s="6"/>
      <c r="R85" s="6"/>
      <c r="S85" s="6">
        <f t="shared" si="3"/>
        <v>16</v>
      </c>
      <c r="T85" s="6"/>
      <c r="U85" s="6"/>
      <c r="V85" s="6">
        <f t="shared" si="4"/>
        <v>16</v>
      </c>
      <c r="W85" s="6"/>
      <c r="X85" s="6"/>
      <c r="Y85" s="6">
        <f t="shared" si="5"/>
        <v>16</v>
      </c>
      <c r="Z85" s="6"/>
      <c r="AA85" s="6"/>
      <c r="AB85" s="6">
        <f t="shared" si="6"/>
        <v>16</v>
      </c>
      <c r="AC85" s="6"/>
      <c r="AD85" s="6"/>
      <c r="AE85" s="6">
        <f t="shared" si="23"/>
        <v>16</v>
      </c>
      <c r="AF85" s="6"/>
      <c r="AG85" s="6"/>
      <c r="AH85" s="6">
        <f t="shared" si="8"/>
        <v>16</v>
      </c>
      <c r="AI85" s="6"/>
      <c r="AJ85" s="6"/>
      <c r="AK85" s="6">
        <f t="shared" si="9"/>
        <v>16</v>
      </c>
      <c r="AL85" s="6"/>
      <c r="AM85" s="6"/>
    </row>
    <row r="86" spans="1:39" ht="36.75" customHeight="1" x14ac:dyDescent="0.25">
      <c r="A86" s="145" t="s">
        <v>450</v>
      </c>
      <c r="B86" s="27">
        <v>902</v>
      </c>
      <c r="C86" s="8" t="s">
        <v>24</v>
      </c>
      <c r="D86" s="8" t="s">
        <v>156</v>
      </c>
      <c r="E86" s="8"/>
      <c r="F86" s="133"/>
      <c r="G86" s="133">
        <f>G87</f>
        <v>15.9</v>
      </c>
      <c r="H86" s="6">
        <f t="shared" si="31"/>
        <v>15.9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133">
        <f>AL87</f>
        <v>15.9</v>
      </c>
      <c r="AM86" s="133">
        <f>AM87</f>
        <v>15.9</v>
      </c>
    </row>
    <row r="87" spans="1:39" ht="36.75" customHeight="1" x14ac:dyDescent="0.25">
      <c r="A87" s="7" t="s">
        <v>10</v>
      </c>
      <c r="B87" s="38">
        <v>902</v>
      </c>
      <c r="C87" s="8" t="s">
        <v>24</v>
      </c>
      <c r="D87" s="8" t="s">
        <v>156</v>
      </c>
      <c r="E87" s="8" t="s">
        <v>11</v>
      </c>
      <c r="F87" s="6"/>
      <c r="G87" s="6">
        <v>15.9</v>
      </c>
      <c r="H87" s="6">
        <f t="shared" si="31"/>
        <v>15.9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>
        <v>15.9</v>
      </c>
      <c r="AM87" s="6">
        <v>15.9</v>
      </c>
    </row>
    <row r="88" spans="1:39" ht="38.25" customHeight="1" x14ac:dyDescent="0.25">
      <c r="A88" s="145" t="s">
        <v>118</v>
      </c>
      <c r="B88" s="27">
        <v>902</v>
      </c>
      <c r="C88" s="8" t="s">
        <v>24</v>
      </c>
      <c r="D88" s="8" t="s">
        <v>149</v>
      </c>
      <c r="E88" s="8"/>
      <c r="F88" s="133">
        <f>F89+F90</f>
        <v>0</v>
      </c>
      <c r="G88" s="133">
        <f>G89+G90</f>
        <v>1206.5999999999999</v>
      </c>
      <c r="H88" s="6">
        <f t="shared" si="31"/>
        <v>1206.5999999999999</v>
      </c>
      <c r="I88" s="6"/>
      <c r="J88" s="6">
        <f t="shared" si="0"/>
        <v>1206.5999999999999</v>
      </c>
      <c r="K88" s="6"/>
      <c r="L88" s="6"/>
      <c r="M88" s="6">
        <f t="shared" si="1"/>
        <v>1206.5999999999999</v>
      </c>
      <c r="N88" s="6">
        <f>N89+N90</f>
        <v>0</v>
      </c>
      <c r="O88" s="6"/>
      <c r="P88" s="6">
        <f t="shared" si="2"/>
        <v>1206.5999999999999</v>
      </c>
      <c r="Q88" s="6"/>
      <c r="R88" s="6"/>
      <c r="S88" s="6">
        <f t="shared" si="3"/>
        <v>1206.5999999999999</v>
      </c>
      <c r="T88" s="6"/>
      <c r="U88" s="6"/>
      <c r="V88" s="6">
        <f t="shared" si="4"/>
        <v>1206.5999999999999</v>
      </c>
      <c r="W88" s="6"/>
      <c r="X88" s="6"/>
      <c r="Y88" s="6">
        <f t="shared" si="5"/>
        <v>1206.5999999999999</v>
      </c>
      <c r="Z88" s="6">
        <f>Z89+Z90</f>
        <v>0</v>
      </c>
      <c r="AA88" s="6"/>
      <c r="AB88" s="6">
        <f t="shared" si="6"/>
        <v>1206.5999999999999</v>
      </c>
      <c r="AC88" s="6">
        <f>AC89+AC90</f>
        <v>0</v>
      </c>
      <c r="AD88" s="6"/>
      <c r="AE88" s="6">
        <f t="shared" si="23"/>
        <v>1206.5999999999999</v>
      </c>
      <c r="AF88" s="6">
        <f>AF89</f>
        <v>0</v>
      </c>
      <c r="AG88" s="6"/>
      <c r="AH88" s="6">
        <f t="shared" si="8"/>
        <v>1206.5999999999999</v>
      </c>
      <c r="AI88" s="6"/>
      <c r="AJ88" s="6"/>
      <c r="AK88" s="6">
        <f t="shared" si="9"/>
        <v>1206.5999999999999</v>
      </c>
      <c r="AL88" s="133">
        <f>AL89+AL90</f>
        <v>1267.8999999999999</v>
      </c>
      <c r="AM88" s="133">
        <f>AM89+AM90</f>
        <v>1311.6999999999998</v>
      </c>
    </row>
    <row r="89" spans="1:39" ht="33.75" customHeight="1" x14ac:dyDescent="0.25">
      <c r="A89" s="1" t="s">
        <v>8</v>
      </c>
      <c r="B89" s="27">
        <v>902</v>
      </c>
      <c r="C89" s="8" t="s">
        <v>24</v>
      </c>
      <c r="D89" s="8" t="s">
        <v>149</v>
      </c>
      <c r="E89" s="8" t="s">
        <v>9</v>
      </c>
      <c r="F89" s="6"/>
      <c r="G89" s="6">
        <v>1147.3</v>
      </c>
      <c r="H89" s="6">
        <f t="shared" si="31"/>
        <v>1147.3</v>
      </c>
      <c r="I89" s="6"/>
      <c r="J89" s="6">
        <f t="shared" si="0"/>
        <v>1147.3</v>
      </c>
      <c r="K89" s="6"/>
      <c r="L89" s="6"/>
      <c r="M89" s="6">
        <f t="shared" si="1"/>
        <v>1147.3</v>
      </c>
      <c r="N89" s="6"/>
      <c r="O89" s="6"/>
      <c r="P89" s="6">
        <f t="shared" si="2"/>
        <v>1147.3</v>
      </c>
      <c r="Q89" s="6"/>
      <c r="R89" s="6"/>
      <c r="S89" s="6">
        <f t="shared" si="3"/>
        <v>1147.3</v>
      </c>
      <c r="T89" s="6"/>
      <c r="U89" s="6"/>
      <c r="V89" s="6">
        <f t="shared" si="4"/>
        <v>1147.3</v>
      </c>
      <c r="W89" s="6"/>
      <c r="X89" s="6"/>
      <c r="Y89" s="6">
        <f t="shared" si="5"/>
        <v>1147.3</v>
      </c>
      <c r="Z89" s="6"/>
      <c r="AA89" s="6"/>
      <c r="AB89" s="6">
        <f t="shared" si="6"/>
        <v>1147.3</v>
      </c>
      <c r="AC89" s="6"/>
      <c r="AD89" s="6"/>
      <c r="AE89" s="6">
        <f t="shared" si="23"/>
        <v>1147.3</v>
      </c>
      <c r="AF89" s="6"/>
      <c r="AG89" s="6"/>
      <c r="AH89" s="6">
        <f t="shared" si="8"/>
        <v>1147.3</v>
      </c>
      <c r="AI89" s="6"/>
      <c r="AJ89" s="6"/>
      <c r="AK89" s="6">
        <f t="shared" si="9"/>
        <v>1147.3</v>
      </c>
      <c r="AL89" s="6">
        <v>1208.5999999999999</v>
      </c>
      <c r="AM89" s="6">
        <v>1208.5999999999999</v>
      </c>
    </row>
    <row r="90" spans="1:39" ht="21" customHeight="1" x14ac:dyDescent="0.25">
      <c r="A90" s="7" t="s">
        <v>10</v>
      </c>
      <c r="B90" s="27">
        <v>902</v>
      </c>
      <c r="C90" s="8" t="s">
        <v>24</v>
      </c>
      <c r="D90" s="8" t="s">
        <v>149</v>
      </c>
      <c r="E90" s="8" t="s">
        <v>11</v>
      </c>
      <c r="F90" s="6"/>
      <c r="G90" s="6">
        <v>59.3</v>
      </c>
      <c r="H90" s="6">
        <f t="shared" si="31"/>
        <v>59.3</v>
      </c>
      <c r="I90" s="6"/>
      <c r="J90" s="6">
        <f t="shared" si="0"/>
        <v>59.3</v>
      </c>
      <c r="K90" s="6"/>
      <c r="L90" s="6"/>
      <c r="M90" s="6">
        <f t="shared" si="1"/>
        <v>59.3</v>
      </c>
      <c r="N90" s="6"/>
      <c r="O90" s="6"/>
      <c r="P90" s="6">
        <f t="shared" si="2"/>
        <v>59.3</v>
      </c>
      <c r="Q90" s="6"/>
      <c r="R90" s="6"/>
      <c r="S90" s="6">
        <f t="shared" si="3"/>
        <v>59.3</v>
      </c>
      <c r="T90" s="6"/>
      <c r="U90" s="6"/>
      <c r="V90" s="6">
        <f t="shared" si="4"/>
        <v>59.3</v>
      </c>
      <c r="W90" s="6"/>
      <c r="X90" s="6"/>
      <c r="Y90" s="6">
        <f t="shared" si="5"/>
        <v>59.3</v>
      </c>
      <c r="Z90" s="6"/>
      <c r="AA90" s="6"/>
      <c r="AB90" s="6">
        <f t="shared" si="6"/>
        <v>59.3</v>
      </c>
      <c r="AC90" s="6"/>
      <c r="AD90" s="6"/>
      <c r="AE90" s="6">
        <f t="shared" si="23"/>
        <v>59.3</v>
      </c>
      <c r="AF90" s="6"/>
      <c r="AG90" s="6"/>
      <c r="AH90" s="6">
        <f t="shared" si="8"/>
        <v>59.3</v>
      </c>
      <c r="AI90" s="6"/>
      <c r="AJ90" s="6"/>
      <c r="AK90" s="6">
        <f t="shared" si="9"/>
        <v>59.3</v>
      </c>
      <c r="AL90" s="6">
        <v>59.3</v>
      </c>
      <c r="AM90" s="6">
        <v>103.1</v>
      </c>
    </row>
    <row r="91" spans="1:39" ht="17.25" customHeight="1" x14ac:dyDescent="0.25">
      <c r="A91" s="24"/>
      <c r="B91" s="27"/>
      <c r="C91" s="8"/>
      <c r="D91" s="8"/>
      <c r="E91" s="8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1:39" s="55" customFormat="1" ht="33.75" customHeight="1" x14ac:dyDescent="0.25">
      <c r="A92" s="67" t="s">
        <v>28</v>
      </c>
      <c r="B92" s="68">
        <v>902</v>
      </c>
      <c r="C92" s="58" t="s">
        <v>29</v>
      </c>
      <c r="D92" s="58"/>
      <c r="E92" s="58"/>
      <c r="F92" s="28">
        <f>F93</f>
        <v>180</v>
      </c>
      <c r="G92" s="28"/>
      <c r="H92" s="26">
        <f t="shared" ref="H92:H136" si="34">F92+G92</f>
        <v>180</v>
      </c>
      <c r="I92" s="28">
        <f>I93+I99</f>
        <v>0</v>
      </c>
      <c r="J92" s="26">
        <f t="shared" si="0"/>
        <v>180</v>
      </c>
      <c r="K92" s="28">
        <f>K93+K99</f>
        <v>0</v>
      </c>
      <c r="L92" s="28">
        <f>L93+L99</f>
        <v>0</v>
      </c>
      <c r="M92" s="26">
        <f t="shared" si="1"/>
        <v>180</v>
      </c>
      <c r="N92" s="28">
        <f>N93+N99</f>
        <v>0</v>
      </c>
      <c r="O92" s="28">
        <f>O93+O99</f>
        <v>0</v>
      </c>
      <c r="P92" s="28">
        <f t="shared" ref="P92:P169" si="35">M92+N92+O92</f>
        <v>180</v>
      </c>
      <c r="Q92" s="28">
        <f>Q93+Q99</f>
        <v>0</v>
      </c>
      <c r="R92" s="28">
        <f>R93+R99</f>
        <v>0</v>
      </c>
      <c r="S92" s="28">
        <f t="shared" ref="S92:S169" si="36">P92+Q92+R92</f>
        <v>180</v>
      </c>
      <c r="T92" s="28">
        <f>T93+T99</f>
        <v>0</v>
      </c>
      <c r="U92" s="28">
        <f>U93+U99</f>
        <v>0</v>
      </c>
      <c r="V92" s="6">
        <f t="shared" si="4"/>
        <v>180</v>
      </c>
      <c r="W92" s="28">
        <f>W93+W99</f>
        <v>0</v>
      </c>
      <c r="X92" s="28">
        <f>X93+X99</f>
        <v>0</v>
      </c>
      <c r="Y92" s="6">
        <f t="shared" si="5"/>
        <v>180</v>
      </c>
      <c r="Z92" s="28">
        <f>Z93+Z99</f>
        <v>0</v>
      </c>
      <c r="AA92" s="28">
        <f>AA93+AA99</f>
        <v>0</v>
      </c>
      <c r="AB92" s="6">
        <f t="shared" si="6"/>
        <v>180</v>
      </c>
      <c r="AC92" s="28">
        <f>AC93+AC99</f>
        <v>0</v>
      </c>
      <c r="AD92" s="28">
        <f>AD93+AD99</f>
        <v>0</v>
      </c>
      <c r="AE92" s="28">
        <f t="shared" ref="AE92:AE101" si="37">AB92+AC92+AD92</f>
        <v>180</v>
      </c>
      <c r="AF92" s="28">
        <f>AF93+AF99</f>
        <v>0</v>
      </c>
      <c r="AG92" s="28">
        <f>AG93+AG99</f>
        <v>0</v>
      </c>
      <c r="AH92" s="26">
        <f t="shared" si="8"/>
        <v>180</v>
      </c>
      <c r="AI92" s="28">
        <f>AI93+AI99</f>
        <v>0</v>
      </c>
      <c r="AJ92" s="28">
        <f>AJ93+AJ99</f>
        <v>0</v>
      </c>
      <c r="AK92" s="6">
        <f t="shared" si="9"/>
        <v>180</v>
      </c>
      <c r="AL92" s="28">
        <f>AL93+AL99</f>
        <v>80</v>
      </c>
      <c r="AM92" s="28">
        <f>AM93+AM99</f>
        <v>50</v>
      </c>
    </row>
    <row r="93" spans="1:39" s="55" customFormat="1" ht="48.75" customHeight="1" x14ac:dyDescent="0.25">
      <c r="A93" s="60" t="s">
        <v>385</v>
      </c>
      <c r="B93" s="142">
        <v>902</v>
      </c>
      <c r="C93" s="58" t="s">
        <v>378</v>
      </c>
      <c r="D93" s="143"/>
      <c r="E93" s="143"/>
      <c r="F93" s="149">
        <f>F94+F97</f>
        <v>180</v>
      </c>
      <c r="G93" s="149"/>
      <c r="H93" s="28">
        <f t="shared" si="34"/>
        <v>180</v>
      </c>
      <c r="I93" s="28">
        <f>I94+I97</f>
        <v>0</v>
      </c>
      <c r="J93" s="28">
        <f t="shared" si="0"/>
        <v>180</v>
      </c>
      <c r="K93" s="28">
        <f>K94+K97</f>
        <v>0</v>
      </c>
      <c r="L93" s="28">
        <f>L94+L97</f>
        <v>0</v>
      </c>
      <c r="M93" s="28">
        <f t="shared" si="1"/>
        <v>180</v>
      </c>
      <c r="N93" s="28">
        <f>N94+N97</f>
        <v>0</v>
      </c>
      <c r="O93" s="28">
        <f>O94+O97</f>
        <v>0</v>
      </c>
      <c r="P93" s="28">
        <f t="shared" si="35"/>
        <v>180</v>
      </c>
      <c r="Q93" s="28">
        <f>Q94+Q97</f>
        <v>0</v>
      </c>
      <c r="R93" s="28">
        <f>R94+R97</f>
        <v>0</v>
      </c>
      <c r="S93" s="28">
        <f t="shared" si="36"/>
        <v>180</v>
      </c>
      <c r="T93" s="28">
        <f>T94+T97</f>
        <v>0</v>
      </c>
      <c r="U93" s="28">
        <f>U94+U97</f>
        <v>0</v>
      </c>
      <c r="V93" s="28">
        <f t="shared" si="4"/>
        <v>180</v>
      </c>
      <c r="W93" s="28">
        <f>W94+W97</f>
        <v>0</v>
      </c>
      <c r="X93" s="28">
        <f>X94+X97</f>
        <v>0</v>
      </c>
      <c r="Y93" s="28">
        <f t="shared" si="5"/>
        <v>180</v>
      </c>
      <c r="Z93" s="28">
        <f>Z94+Z97</f>
        <v>0</v>
      </c>
      <c r="AA93" s="28">
        <f>AA94+AA97</f>
        <v>0</v>
      </c>
      <c r="AB93" s="28">
        <f t="shared" si="6"/>
        <v>180</v>
      </c>
      <c r="AC93" s="28">
        <f>AC94+AC97</f>
        <v>0</v>
      </c>
      <c r="AD93" s="28">
        <f>AD94+AD97</f>
        <v>0</v>
      </c>
      <c r="AE93" s="28">
        <f t="shared" si="37"/>
        <v>180</v>
      </c>
      <c r="AF93" s="28">
        <f>AF94+AF97</f>
        <v>0</v>
      </c>
      <c r="AG93" s="28">
        <f>AG94+AG97</f>
        <v>0</v>
      </c>
      <c r="AH93" s="28">
        <f t="shared" ref="AH93:AH170" si="38">AE93+AF93+AG93</f>
        <v>180</v>
      </c>
      <c r="AI93" s="28">
        <f>AI94+AI97</f>
        <v>0</v>
      </c>
      <c r="AJ93" s="28">
        <f>AJ94+AJ97</f>
        <v>0</v>
      </c>
      <c r="AK93" s="28">
        <f t="shared" ref="AK93:AK170" si="39">AH93+AI93+AJ93</f>
        <v>180</v>
      </c>
      <c r="AL93" s="28">
        <f>AL94+AL97</f>
        <v>80</v>
      </c>
      <c r="AM93" s="28">
        <f>AM94+AM97</f>
        <v>50</v>
      </c>
    </row>
    <row r="94" spans="1:39" ht="111.75" customHeight="1" x14ac:dyDescent="0.25">
      <c r="A94" s="173" t="s">
        <v>482</v>
      </c>
      <c r="B94" s="187">
        <v>902</v>
      </c>
      <c r="C94" s="188" t="s">
        <v>378</v>
      </c>
      <c r="D94" s="185" t="s">
        <v>158</v>
      </c>
      <c r="E94" s="185"/>
      <c r="F94" s="186">
        <f>F95+F96</f>
        <v>180</v>
      </c>
      <c r="G94" s="186"/>
      <c r="H94" s="186">
        <f t="shared" si="34"/>
        <v>180</v>
      </c>
      <c r="I94" s="186">
        <f>I95+I96</f>
        <v>0</v>
      </c>
      <c r="J94" s="186">
        <f t="shared" ref="J94:J176" si="40">H94+I94</f>
        <v>180</v>
      </c>
      <c r="K94" s="186">
        <f t="shared" ref="K94:AM94" si="41">K95+K96</f>
        <v>0</v>
      </c>
      <c r="L94" s="186">
        <f t="shared" si="41"/>
        <v>0</v>
      </c>
      <c r="M94" s="186">
        <f t="shared" ref="M94:M176" si="42">J94+K94+L94</f>
        <v>180</v>
      </c>
      <c r="N94" s="186">
        <f t="shared" si="41"/>
        <v>0</v>
      </c>
      <c r="O94" s="186">
        <f t="shared" si="41"/>
        <v>0</v>
      </c>
      <c r="P94" s="186">
        <f t="shared" si="41"/>
        <v>180</v>
      </c>
      <c r="Q94" s="186">
        <f t="shared" si="41"/>
        <v>0</v>
      </c>
      <c r="R94" s="186">
        <f t="shared" si="41"/>
        <v>0</v>
      </c>
      <c r="S94" s="186">
        <f t="shared" si="41"/>
        <v>180</v>
      </c>
      <c r="T94" s="186">
        <f t="shared" si="41"/>
        <v>0</v>
      </c>
      <c r="U94" s="186">
        <f t="shared" si="41"/>
        <v>0</v>
      </c>
      <c r="V94" s="186">
        <f t="shared" ref="V94:V176" si="43">S94+T94+U94</f>
        <v>180</v>
      </c>
      <c r="W94" s="186">
        <f t="shared" si="41"/>
        <v>0</v>
      </c>
      <c r="X94" s="186">
        <f t="shared" si="41"/>
        <v>0</v>
      </c>
      <c r="Y94" s="186">
        <f t="shared" ref="Y94:Y176" si="44">V94+W94+X94</f>
        <v>180</v>
      </c>
      <c r="Z94" s="186">
        <f t="shared" si="41"/>
        <v>0</v>
      </c>
      <c r="AA94" s="186">
        <f t="shared" si="41"/>
        <v>0</v>
      </c>
      <c r="AB94" s="186">
        <f t="shared" ref="AB94:AB176" si="45">Y94+Z94+AA94</f>
        <v>180</v>
      </c>
      <c r="AC94" s="186">
        <f t="shared" si="41"/>
        <v>0</v>
      </c>
      <c r="AD94" s="186">
        <f t="shared" si="41"/>
        <v>0</v>
      </c>
      <c r="AE94" s="186">
        <f t="shared" si="41"/>
        <v>180</v>
      </c>
      <c r="AF94" s="186">
        <f t="shared" si="41"/>
        <v>0</v>
      </c>
      <c r="AG94" s="186">
        <f t="shared" si="41"/>
        <v>0</v>
      </c>
      <c r="AH94" s="186">
        <f t="shared" si="38"/>
        <v>180</v>
      </c>
      <c r="AI94" s="186">
        <f t="shared" si="41"/>
        <v>0</v>
      </c>
      <c r="AJ94" s="186">
        <f t="shared" si="41"/>
        <v>0</v>
      </c>
      <c r="AK94" s="186">
        <f t="shared" si="39"/>
        <v>180</v>
      </c>
      <c r="AL94" s="186">
        <f t="shared" si="41"/>
        <v>80</v>
      </c>
      <c r="AM94" s="186">
        <f t="shared" si="41"/>
        <v>50</v>
      </c>
    </row>
    <row r="95" spans="1:39" ht="33.75" customHeight="1" x14ac:dyDescent="0.25">
      <c r="A95" s="35" t="s">
        <v>10</v>
      </c>
      <c r="B95" s="70">
        <v>902</v>
      </c>
      <c r="C95" s="8" t="s">
        <v>378</v>
      </c>
      <c r="D95" s="8" t="s">
        <v>158</v>
      </c>
      <c r="E95" s="8" t="s">
        <v>11</v>
      </c>
      <c r="F95" s="6">
        <v>150</v>
      </c>
      <c r="G95" s="6"/>
      <c r="H95" s="6">
        <f t="shared" si="34"/>
        <v>150</v>
      </c>
      <c r="I95" s="6"/>
      <c r="J95" s="6">
        <f t="shared" si="40"/>
        <v>150</v>
      </c>
      <c r="K95" s="6"/>
      <c r="L95" s="6"/>
      <c r="M95" s="6">
        <f t="shared" si="42"/>
        <v>150</v>
      </c>
      <c r="N95" s="6"/>
      <c r="O95" s="6"/>
      <c r="P95" s="6">
        <f t="shared" si="35"/>
        <v>150</v>
      </c>
      <c r="Q95" s="6"/>
      <c r="R95" s="6"/>
      <c r="S95" s="6">
        <f t="shared" si="36"/>
        <v>150</v>
      </c>
      <c r="T95" s="6"/>
      <c r="U95" s="6"/>
      <c r="V95" s="6">
        <f t="shared" si="43"/>
        <v>150</v>
      </c>
      <c r="W95" s="6"/>
      <c r="X95" s="6"/>
      <c r="Y95" s="6">
        <f t="shared" si="44"/>
        <v>150</v>
      </c>
      <c r="Z95" s="6"/>
      <c r="AA95" s="6"/>
      <c r="AB95" s="6">
        <f t="shared" si="45"/>
        <v>150</v>
      </c>
      <c r="AC95" s="6"/>
      <c r="AD95" s="6"/>
      <c r="AE95" s="6">
        <f t="shared" si="37"/>
        <v>150</v>
      </c>
      <c r="AF95" s="6"/>
      <c r="AG95" s="6"/>
      <c r="AH95" s="6">
        <f t="shared" si="38"/>
        <v>150</v>
      </c>
      <c r="AI95" s="6"/>
      <c r="AJ95" s="6"/>
      <c r="AK95" s="6">
        <f t="shared" si="39"/>
        <v>150</v>
      </c>
      <c r="AL95" s="6">
        <v>80</v>
      </c>
      <c r="AM95" s="6">
        <v>50</v>
      </c>
    </row>
    <row r="96" spans="1:39" ht="33.75" customHeight="1" x14ac:dyDescent="0.25">
      <c r="A96" s="1" t="s">
        <v>69</v>
      </c>
      <c r="B96" s="70">
        <v>902</v>
      </c>
      <c r="C96" s="8" t="s">
        <v>378</v>
      </c>
      <c r="D96" s="8" t="s">
        <v>158</v>
      </c>
      <c r="E96" s="8" t="s">
        <v>70</v>
      </c>
      <c r="F96" s="6">
        <v>30</v>
      </c>
      <c r="G96" s="6"/>
      <c r="H96" s="6">
        <f t="shared" si="34"/>
        <v>30</v>
      </c>
      <c r="I96" s="6"/>
      <c r="J96" s="6">
        <f t="shared" si="40"/>
        <v>30</v>
      </c>
      <c r="K96" s="6"/>
      <c r="L96" s="6"/>
      <c r="M96" s="6">
        <f t="shared" si="42"/>
        <v>30</v>
      </c>
      <c r="N96" s="6"/>
      <c r="O96" s="6"/>
      <c r="P96" s="6">
        <f t="shared" si="35"/>
        <v>30</v>
      </c>
      <c r="Q96" s="6"/>
      <c r="R96" s="6"/>
      <c r="S96" s="6">
        <f t="shared" si="36"/>
        <v>30</v>
      </c>
      <c r="T96" s="6"/>
      <c r="U96" s="6"/>
      <c r="V96" s="6">
        <f t="shared" si="43"/>
        <v>30</v>
      </c>
      <c r="W96" s="6"/>
      <c r="X96" s="6"/>
      <c r="Y96" s="6">
        <f t="shared" si="44"/>
        <v>30</v>
      </c>
      <c r="Z96" s="6"/>
      <c r="AA96" s="6"/>
      <c r="AB96" s="6">
        <f t="shared" si="45"/>
        <v>30</v>
      </c>
      <c r="AC96" s="6"/>
      <c r="AD96" s="6"/>
      <c r="AE96" s="6">
        <f t="shared" si="37"/>
        <v>30</v>
      </c>
      <c r="AF96" s="6"/>
      <c r="AG96" s="6"/>
      <c r="AH96" s="6">
        <f t="shared" si="38"/>
        <v>30</v>
      </c>
      <c r="AI96" s="6"/>
      <c r="AJ96" s="6"/>
      <c r="AK96" s="6">
        <f t="shared" si="39"/>
        <v>30</v>
      </c>
      <c r="AL96" s="6"/>
      <c r="AM96" s="6"/>
    </row>
    <row r="97" spans="1:39" ht="33.75" hidden="1" customHeight="1" x14ac:dyDescent="0.25">
      <c r="A97" s="1" t="s">
        <v>124</v>
      </c>
      <c r="B97" s="70">
        <v>902</v>
      </c>
      <c r="C97" s="8" t="s">
        <v>30</v>
      </c>
      <c r="D97" s="73" t="s">
        <v>156</v>
      </c>
      <c r="E97" s="8"/>
      <c r="F97" s="6">
        <f>F98</f>
        <v>0</v>
      </c>
      <c r="G97" s="6"/>
      <c r="H97" s="6">
        <f t="shared" si="34"/>
        <v>0</v>
      </c>
      <c r="I97" s="6">
        <f>I98</f>
        <v>0</v>
      </c>
      <c r="J97" s="6">
        <f t="shared" si="40"/>
        <v>0</v>
      </c>
      <c r="K97" s="6">
        <f>K98</f>
        <v>0</v>
      </c>
      <c r="L97" s="6">
        <f>L98</f>
        <v>0</v>
      </c>
      <c r="M97" s="6">
        <f t="shared" si="42"/>
        <v>0</v>
      </c>
      <c r="N97" s="6">
        <f>N98</f>
        <v>0</v>
      </c>
      <c r="O97" s="6">
        <f>O98</f>
        <v>0</v>
      </c>
      <c r="P97" s="6">
        <f t="shared" si="35"/>
        <v>0</v>
      </c>
      <c r="Q97" s="6">
        <f>Q98</f>
        <v>0</v>
      </c>
      <c r="R97" s="6">
        <f>R98</f>
        <v>0</v>
      </c>
      <c r="S97" s="6">
        <f t="shared" si="36"/>
        <v>0</v>
      </c>
      <c r="T97" s="6">
        <f>T98</f>
        <v>0</v>
      </c>
      <c r="U97" s="6">
        <f>U98</f>
        <v>0</v>
      </c>
      <c r="V97" s="6">
        <f t="shared" si="43"/>
        <v>0</v>
      </c>
      <c r="W97" s="6">
        <f>W98</f>
        <v>0</v>
      </c>
      <c r="X97" s="6">
        <f>X98</f>
        <v>0</v>
      </c>
      <c r="Y97" s="6">
        <f t="shared" si="44"/>
        <v>0</v>
      </c>
      <c r="Z97" s="6">
        <f>Z98</f>
        <v>0</v>
      </c>
      <c r="AA97" s="6">
        <f>AA98</f>
        <v>0</v>
      </c>
      <c r="AB97" s="6">
        <f t="shared" si="45"/>
        <v>0</v>
      </c>
      <c r="AC97" s="6">
        <f>AC98</f>
        <v>0</v>
      </c>
      <c r="AD97" s="6">
        <f>AD98</f>
        <v>0</v>
      </c>
      <c r="AE97" s="6">
        <f t="shared" si="37"/>
        <v>0</v>
      </c>
      <c r="AF97" s="6">
        <f>AF98</f>
        <v>0</v>
      </c>
      <c r="AG97" s="6">
        <f>AG98</f>
        <v>0</v>
      </c>
      <c r="AH97" s="6">
        <f t="shared" si="38"/>
        <v>0</v>
      </c>
      <c r="AI97" s="6">
        <f>AI98</f>
        <v>0</v>
      </c>
      <c r="AJ97" s="6">
        <f>AJ98</f>
        <v>0</v>
      </c>
      <c r="AK97" s="6">
        <f t="shared" si="39"/>
        <v>0</v>
      </c>
      <c r="AL97" s="6">
        <f>AL98</f>
        <v>0</v>
      </c>
      <c r="AM97" s="6">
        <f>AM98</f>
        <v>0</v>
      </c>
    </row>
    <row r="98" spans="1:39" ht="33.75" hidden="1" customHeight="1" x14ac:dyDescent="0.25">
      <c r="A98" s="1" t="s">
        <v>109</v>
      </c>
      <c r="B98" s="70">
        <v>902</v>
      </c>
      <c r="C98" s="8" t="s">
        <v>30</v>
      </c>
      <c r="D98" s="73" t="s">
        <v>156</v>
      </c>
      <c r="E98" s="8" t="s">
        <v>70</v>
      </c>
      <c r="F98" s="6"/>
      <c r="G98" s="6"/>
      <c r="H98" s="6">
        <f t="shared" si="34"/>
        <v>0</v>
      </c>
      <c r="I98" s="6"/>
      <c r="J98" s="6">
        <f t="shared" si="40"/>
        <v>0</v>
      </c>
      <c r="K98" s="6"/>
      <c r="L98" s="6"/>
      <c r="M98" s="6">
        <f t="shared" si="42"/>
        <v>0</v>
      </c>
      <c r="N98" s="6"/>
      <c r="O98" s="6"/>
      <c r="P98" s="6">
        <f t="shared" si="35"/>
        <v>0</v>
      </c>
      <c r="Q98" s="6"/>
      <c r="R98" s="6"/>
      <c r="S98" s="6">
        <f t="shared" si="36"/>
        <v>0</v>
      </c>
      <c r="T98" s="6"/>
      <c r="U98" s="6"/>
      <c r="V98" s="6">
        <f t="shared" si="43"/>
        <v>0</v>
      </c>
      <c r="W98" s="6"/>
      <c r="X98" s="6"/>
      <c r="Y98" s="6">
        <f t="shared" si="44"/>
        <v>0</v>
      </c>
      <c r="Z98" s="6"/>
      <c r="AA98" s="6"/>
      <c r="AB98" s="6">
        <f t="shared" si="45"/>
        <v>0</v>
      </c>
      <c r="AC98" s="6"/>
      <c r="AD98" s="6"/>
      <c r="AE98" s="6">
        <f t="shared" si="37"/>
        <v>0</v>
      </c>
      <c r="AF98" s="6"/>
      <c r="AG98" s="6"/>
      <c r="AH98" s="6">
        <f t="shared" si="38"/>
        <v>0</v>
      </c>
      <c r="AI98" s="6"/>
      <c r="AJ98" s="6"/>
      <c r="AK98" s="6">
        <f t="shared" si="39"/>
        <v>0</v>
      </c>
      <c r="AL98" s="6"/>
      <c r="AM98" s="6"/>
    </row>
    <row r="99" spans="1:39" ht="33.75" hidden="1" customHeight="1" x14ac:dyDescent="0.25">
      <c r="A99" s="1" t="s">
        <v>31</v>
      </c>
      <c r="B99" s="27" t="s">
        <v>32</v>
      </c>
      <c r="C99" s="8" t="s">
        <v>33</v>
      </c>
      <c r="D99" s="73"/>
      <c r="E99" s="8"/>
      <c r="F99" s="6"/>
      <c r="G99" s="6"/>
      <c r="H99" s="6">
        <f t="shared" si="34"/>
        <v>0</v>
      </c>
      <c r="I99" s="6">
        <f t="shared" ref="I99:L100" si="46">I100</f>
        <v>0</v>
      </c>
      <c r="J99" s="6">
        <f t="shared" si="40"/>
        <v>0</v>
      </c>
      <c r="K99" s="6">
        <f t="shared" si="46"/>
        <v>0</v>
      </c>
      <c r="L99" s="6">
        <f t="shared" si="46"/>
        <v>0</v>
      </c>
      <c r="M99" s="6">
        <f t="shared" si="42"/>
        <v>0</v>
      </c>
      <c r="N99" s="6">
        <f>N100</f>
        <v>0</v>
      </c>
      <c r="O99" s="6">
        <f>O100</f>
        <v>0</v>
      </c>
      <c r="P99" s="6">
        <f t="shared" si="35"/>
        <v>0</v>
      </c>
      <c r="Q99" s="6">
        <f>Q100</f>
        <v>0</v>
      </c>
      <c r="R99" s="6">
        <f>R100</f>
        <v>0</v>
      </c>
      <c r="S99" s="6">
        <f t="shared" si="36"/>
        <v>0</v>
      </c>
      <c r="T99" s="6">
        <f>T100</f>
        <v>0</v>
      </c>
      <c r="U99" s="6">
        <f>U100</f>
        <v>0</v>
      </c>
      <c r="V99" s="6">
        <f t="shared" si="43"/>
        <v>0</v>
      </c>
      <c r="W99" s="6">
        <f>W100</f>
        <v>0</v>
      </c>
      <c r="X99" s="6">
        <f>X100</f>
        <v>0</v>
      </c>
      <c r="Y99" s="6">
        <f t="shared" si="44"/>
        <v>0</v>
      </c>
      <c r="Z99" s="6">
        <f>Z100</f>
        <v>0</v>
      </c>
      <c r="AA99" s="6">
        <f>AA100</f>
        <v>0</v>
      </c>
      <c r="AB99" s="6">
        <f t="shared" si="45"/>
        <v>0</v>
      </c>
      <c r="AC99" s="6">
        <f>AC100</f>
        <v>0</v>
      </c>
      <c r="AD99" s="6">
        <f>AD100</f>
        <v>0</v>
      </c>
      <c r="AE99" s="6">
        <f t="shared" si="37"/>
        <v>0</v>
      </c>
      <c r="AF99" s="6">
        <f>AF100</f>
        <v>0</v>
      </c>
      <c r="AG99" s="6">
        <f>AG100</f>
        <v>0</v>
      </c>
      <c r="AH99" s="6">
        <f t="shared" si="38"/>
        <v>0</v>
      </c>
      <c r="AI99" s="6">
        <f>AI100</f>
        <v>0</v>
      </c>
      <c r="AJ99" s="6">
        <f>AJ100</f>
        <v>0</v>
      </c>
      <c r="AK99" s="6">
        <f t="shared" si="39"/>
        <v>0</v>
      </c>
      <c r="AL99" s="6">
        <f>AL100</f>
        <v>0</v>
      </c>
      <c r="AM99" s="6">
        <f>AM100</f>
        <v>0</v>
      </c>
    </row>
    <row r="100" spans="1:39" ht="67.5" hidden="1" customHeight="1" x14ac:dyDescent="0.25">
      <c r="A100" s="151" t="s">
        <v>316</v>
      </c>
      <c r="B100" s="27" t="s">
        <v>32</v>
      </c>
      <c r="C100" s="72" t="s">
        <v>33</v>
      </c>
      <c r="D100" s="73" t="s">
        <v>144</v>
      </c>
      <c r="E100" s="8"/>
      <c r="F100" s="6"/>
      <c r="G100" s="6"/>
      <c r="H100" s="6">
        <f t="shared" si="34"/>
        <v>0</v>
      </c>
      <c r="I100" s="6">
        <f t="shared" si="46"/>
        <v>0</v>
      </c>
      <c r="J100" s="6">
        <f t="shared" si="40"/>
        <v>0</v>
      </c>
      <c r="K100" s="6">
        <f t="shared" si="46"/>
        <v>0</v>
      </c>
      <c r="L100" s="6">
        <f t="shared" si="46"/>
        <v>0</v>
      </c>
      <c r="M100" s="6">
        <f t="shared" si="42"/>
        <v>0</v>
      </c>
      <c r="N100" s="6">
        <f>N101</f>
        <v>0</v>
      </c>
      <c r="O100" s="6">
        <f>O101</f>
        <v>0</v>
      </c>
      <c r="P100" s="6">
        <f t="shared" si="35"/>
        <v>0</v>
      </c>
      <c r="Q100" s="6">
        <f>Q101</f>
        <v>0</v>
      </c>
      <c r="R100" s="6">
        <f>R101</f>
        <v>0</v>
      </c>
      <c r="S100" s="6">
        <f t="shared" si="36"/>
        <v>0</v>
      </c>
      <c r="T100" s="6">
        <f>T101</f>
        <v>0</v>
      </c>
      <c r="U100" s="6">
        <f>U101</f>
        <v>0</v>
      </c>
      <c r="V100" s="6">
        <f t="shared" si="43"/>
        <v>0</v>
      </c>
      <c r="W100" s="6">
        <f>W101</f>
        <v>0</v>
      </c>
      <c r="X100" s="6">
        <f>X101</f>
        <v>0</v>
      </c>
      <c r="Y100" s="6">
        <f t="shared" si="44"/>
        <v>0</v>
      </c>
      <c r="Z100" s="6">
        <f>Z101</f>
        <v>0</v>
      </c>
      <c r="AA100" s="6">
        <f>AA101</f>
        <v>0</v>
      </c>
      <c r="AB100" s="6">
        <f t="shared" si="45"/>
        <v>0</v>
      </c>
      <c r="AC100" s="6">
        <f>AC101</f>
        <v>0</v>
      </c>
      <c r="AD100" s="6">
        <f>AD101</f>
        <v>0</v>
      </c>
      <c r="AE100" s="6">
        <f t="shared" si="37"/>
        <v>0</v>
      </c>
      <c r="AF100" s="6">
        <f>AF101</f>
        <v>0</v>
      </c>
      <c r="AG100" s="6">
        <f>AG101</f>
        <v>0</v>
      </c>
      <c r="AH100" s="6">
        <f t="shared" si="38"/>
        <v>0</v>
      </c>
      <c r="AI100" s="6">
        <f>AI101</f>
        <v>0</v>
      </c>
      <c r="AJ100" s="6">
        <f>AJ101</f>
        <v>0</v>
      </c>
      <c r="AK100" s="6">
        <f t="shared" si="39"/>
        <v>0</v>
      </c>
      <c r="AL100" s="6">
        <f>AL101</f>
        <v>0</v>
      </c>
      <c r="AM100" s="6">
        <f>AM101</f>
        <v>0</v>
      </c>
    </row>
    <row r="101" spans="1:39" ht="33.75" hidden="1" customHeight="1" x14ac:dyDescent="0.25">
      <c r="A101" s="7" t="s">
        <v>16</v>
      </c>
      <c r="B101" s="27" t="s">
        <v>32</v>
      </c>
      <c r="C101" s="8" t="s">
        <v>33</v>
      </c>
      <c r="D101" s="73" t="s">
        <v>144</v>
      </c>
      <c r="E101" s="8" t="s">
        <v>11</v>
      </c>
      <c r="F101" s="6"/>
      <c r="G101" s="6"/>
      <c r="H101" s="6">
        <f t="shared" si="34"/>
        <v>0</v>
      </c>
      <c r="I101" s="6"/>
      <c r="J101" s="6">
        <f t="shared" si="40"/>
        <v>0</v>
      </c>
      <c r="K101" s="6"/>
      <c r="L101" s="6"/>
      <c r="M101" s="6">
        <f t="shared" si="42"/>
        <v>0</v>
      </c>
      <c r="N101" s="6"/>
      <c r="O101" s="6"/>
      <c r="P101" s="6">
        <f t="shared" si="35"/>
        <v>0</v>
      </c>
      <c r="Q101" s="6"/>
      <c r="R101" s="6"/>
      <c r="S101" s="6">
        <f t="shared" si="36"/>
        <v>0</v>
      </c>
      <c r="T101" s="6"/>
      <c r="U101" s="6"/>
      <c r="V101" s="6">
        <f t="shared" si="43"/>
        <v>0</v>
      </c>
      <c r="W101" s="6"/>
      <c r="X101" s="6"/>
      <c r="Y101" s="6">
        <f t="shared" si="44"/>
        <v>0</v>
      </c>
      <c r="Z101" s="6"/>
      <c r="AA101" s="6"/>
      <c r="AB101" s="6">
        <f t="shared" si="45"/>
        <v>0</v>
      </c>
      <c r="AC101" s="6"/>
      <c r="AD101" s="6"/>
      <c r="AE101" s="6">
        <f t="shared" si="37"/>
        <v>0</v>
      </c>
      <c r="AF101" s="6"/>
      <c r="AG101" s="6"/>
      <c r="AH101" s="6">
        <f t="shared" si="38"/>
        <v>0</v>
      </c>
      <c r="AI101" s="6"/>
      <c r="AJ101" s="6"/>
      <c r="AK101" s="6">
        <f t="shared" si="39"/>
        <v>0</v>
      </c>
      <c r="AL101" s="6"/>
      <c r="AM101" s="6"/>
    </row>
    <row r="102" spans="1:39" ht="21" customHeight="1" x14ac:dyDescent="0.25">
      <c r="A102" s="1"/>
      <c r="B102" s="74"/>
      <c r="C102" s="8"/>
      <c r="D102" s="73"/>
      <c r="E102" s="8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>
        <f t="shared" si="45"/>
        <v>0</v>
      </c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</row>
    <row r="103" spans="1:39" s="55" customFormat="1" ht="21" customHeight="1" x14ac:dyDescent="0.25">
      <c r="A103" s="67" t="s">
        <v>34</v>
      </c>
      <c r="B103" s="68">
        <v>902</v>
      </c>
      <c r="C103" s="58" t="s">
        <v>35</v>
      </c>
      <c r="D103" s="58"/>
      <c r="E103" s="58"/>
      <c r="F103" s="132">
        <f>F104+F114+F121+F128</f>
        <v>2779.4</v>
      </c>
      <c r="G103" s="132">
        <f>G104+G114+G121+G128</f>
        <v>3075.2</v>
      </c>
      <c r="H103" s="26">
        <f t="shared" si="34"/>
        <v>5854.6</v>
      </c>
      <c r="I103" s="28">
        <f>I104+I114+I121+I128</f>
        <v>0</v>
      </c>
      <c r="J103" s="6">
        <f t="shared" si="40"/>
        <v>5854.6</v>
      </c>
      <c r="K103" s="28">
        <f>K104+K114+K121+K128</f>
        <v>0</v>
      </c>
      <c r="L103" s="28">
        <f>L104+L114+L121+L128</f>
        <v>0</v>
      </c>
      <c r="M103" s="6">
        <f t="shared" si="42"/>
        <v>5854.6</v>
      </c>
      <c r="N103" s="28">
        <f>N104+N114+N121+N128</f>
        <v>0</v>
      </c>
      <c r="O103" s="28">
        <f>O104+O114+O121+O128</f>
        <v>0</v>
      </c>
      <c r="P103" s="28">
        <f t="shared" si="35"/>
        <v>5854.6</v>
      </c>
      <c r="Q103" s="28">
        <f>Q104+Q114+Q121+Q128</f>
        <v>0</v>
      </c>
      <c r="R103" s="28">
        <f>R104+R114+R121+R128</f>
        <v>0</v>
      </c>
      <c r="S103" s="28">
        <f t="shared" si="36"/>
        <v>5854.6</v>
      </c>
      <c r="T103" s="28">
        <f>T104+T114+T121+T128</f>
        <v>0</v>
      </c>
      <c r="U103" s="28">
        <f>U104+U114+U121+U128</f>
        <v>0</v>
      </c>
      <c r="V103" s="26">
        <f t="shared" si="43"/>
        <v>5854.6</v>
      </c>
      <c r="W103" s="28">
        <f>W104+W114+W121+W128</f>
        <v>0</v>
      </c>
      <c r="X103" s="28">
        <f>X104+X114+X121+X128</f>
        <v>0</v>
      </c>
      <c r="Y103" s="26">
        <f t="shared" si="44"/>
        <v>5854.6</v>
      </c>
      <c r="Z103" s="28">
        <f>Z104+Z114+Z121+Z128</f>
        <v>0</v>
      </c>
      <c r="AA103" s="28">
        <f>AA104+AA114+AA121+AA128</f>
        <v>0</v>
      </c>
      <c r="AB103" s="6">
        <f t="shared" si="45"/>
        <v>5854.6</v>
      </c>
      <c r="AC103" s="28">
        <f>AC104+AC114+AC121+AC128</f>
        <v>0</v>
      </c>
      <c r="AD103" s="28">
        <f>AD104+AD114+AD121+AD128</f>
        <v>0</v>
      </c>
      <c r="AE103" s="28">
        <f t="shared" ref="AE103:AE113" si="47">AB103+AC103+AD103</f>
        <v>5854.6</v>
      </c>
      <c r="AF103" s="28">
        <f>AF104+AF114+AF121+AF128</f>
        <v>0</v>
      </c>
      <c r="AG103" s="28">
        <f>AG104+AG114+AG121+AG128</f>
        <v>0</v>
      </c>
      <c r="AH103" s="26">
        <f t="shared" si="38"/>
        <v>5854.6</v>
      </c>
      <c r="AI103" s="28">
        <f>AI104+AI114+AI121+AI128</f>
        <v>0</v>
      </c>
      <c r="AJ103" s="28">
        <f>AJ104+AJ114+AJ121+AJ128</f>
        <v>0</v>
      </c>
      <c r="AK103" s="26">
        <f t="shared" si="39"/>
        <v>5854.6</v>
      </c>
      <c r="AL103" s="132">
        <f>AL104+AL114+AL121+AL128</f>
        <v>3799.5</v>
      </c>
      <c r="AM103" s="132">
        <f>AM104+AM114+AM121+AM128</f>
        <v>3910.4</v>
      </c>
    </row>
    <row r="104" spans="1:39" s="55" customFormat="1" ht="33.75" customHeight="1" x14ac:dyDescent="0.25">
      <c r="A104" s="60" t="s">
        <v>36</v>
      </c>
      <c r="B104" s="68">
        <v>902</v>
      </c>
      <c r="C104" s="58" t="s">
        <v>37</v>
      </c>
      <c r="D104" s="58"/>
      <c r="E104" s="58"/>
      <c r="F104" s="132">
        <f>F107</f>
        <v>180</v>
      </c>
      <c r="G104" s="132">
        <f>G105+G108</f>
        <v>75.2</v>
      </c>
      <c r="H104" s="126">
        <f t="shared" si="34"/>
        <v>255.2</v>
      </c>
      <c r="I104" s="28">
        <f>I105+I108</f>
        <v>0</v>
      </c>
      <c r="J104" s="28">
        <f t="shared" si="40"/>
        <v>255.2</v>
      </c>
      <c r="K104" s="28">
        <f t="shared" ref="K104:AM104" si="48">K105+K108</f>
        <v>0</v>
      </c>
      <c r="L104" s="28">
        <f t="shared" si="48"/>
        <v>0</v>
      </c>
      <c r="M104" s="28">
        <f t="shared" si="42"/>
        <v>255.2</v>
      </c>
      <c r="N104" s="28">
        <f t="shared" si="48"/>
        <v>0</v>
      </c>
      <c r="O104" s="28">
        <f t="shared" si="48"/>
        <v>0</v>
      </c>
      <c r="P104" s="28">
        <f t="shared" si="48"/>
        <v>255.2</v>
      </c>
      <c r="Q104" s="28">
        <f t="shared" si="48"/>
        <v>0</v>
      </c>
      <c r="R104" s="28">
        <f t="shared" si="48"/>
        <v>0</v>
      </c>
      <c r="S104" s="28">
        <f t="shared" si="48"/>
        <v>255.2</v>
      </c>
      <c r="T104" s="28">
        <f t="shared" si="48"/>
        <v>0</v>
      </c>
      <c r="U104" s="28">
        <f t="shared" si="48"/>
        <v>0</v>
      </c>
      <c r="V104" s="28">
        <f t="shared" si="43"/>
        <v>255.2</v>
      </c>
      <c r="W104" s="28">
        <f t="shared" si="48"/>
        <v>0</v>
      </c>
      <c r="X104" s="28">
        <f t="shared" si="48"/>
        <v>0</v>
      </c>
      <c r="Y104" s="28">
        <f t="shared" si="44"/>
        <v>255.2</v>
      </c>
      <c r="Z104" s="28">
        <f t="shared" si="48"/>
        <v>0</v>
      </c>
      <c r="AA104" s="28">
        <f t="shared" si="48"/>
        <v>0</v>
      </c>
      <c r="AB104" s="28">
        <f t="shared" si="45"/>
        <v>255.2</v>
      </c>
      <c r="AC104" s="28">
        <f t="shared" si="48"/>
        <v>0</v>
      </c>
      <c r="AD104" s="28">
        <f t="shared" si="48"/>
        <v>0</v>
      </c>
      <c r="AE104" s="28">
        <f t="shared" si="48"/>
        <v>255.2</v>
      </c>
      <c r="AF104" s="28">
        <f t="shared" si="48"/>
        <v>0</v>
      </c>
      <c r="AG104" s="28">
        <f t="shared" si="48"/>
        <v>0</v>
      </c>
      <c r="AH104" s="28">
        <f t="shared" si="38"/>
        <v>255.2</v>
      </c>
      <c r="AI104" s="28">
        <f t="shared" si="48"/>
        <v>0</v>
      </c>
      <c r="AJ104" s="28">
        <f t="shared" si="48"/>
        <v>0</v>
      </c>
      <c r="AK104" s="28">
        <f t="shared" si="39"/>
        <v>255.2</v>
      </c>
      <c r="AL104" s="132">
        <f t="shared" si="48"/>
        <v>255.2</v>
      </c>
      <c r="AM104" s="132">
        <f t="shared" si="48"/>
        <v>255.2</v>
      </c>
    </row>
    <row r="105" spans="1:39" ht="74.25" customHeight="1" x14ac:dyDescent="0.25">
      <c r="A105" s="166" t="s">
        <v>318</v>
      </c>
      <c r="B105" s="184">
        <v>902</v>
      </c>
      <c r="C105" s="185" t="s">
        <v>37</v>
      </c>
      <c r="D105" s="185" t="s">
        <v>228</v>
      </c>
      <c r="E105" s="185"/>
      <c r="F105" s="186">
        <f>F107</f>
        <v>180</v>
      </c>
      <c r="G105" s="186"/>
      <c r="H105" s="186">
        <f t="shared" si="34"/>
        <v>180</v>
      </c>
      <c r="I105" s="186">
        <f t="shared" ref="I105:AM105" si="49">I106</f>
        <v>0</v>
      </c>
      <c r="J105" s="186">
        <f t="shared" si="40"/>
        <v>180</v>
      </c>
      <c r="K105" s="186">
        <f t="shared" si="49"/>
        <v>0</v>
      </c>
      <c r="L105" s="186">
        <f t="shared" si="49"/>
        <v>0</v>
      </c>
      <c r="M105" s="186">
        <f t="shared" si="42"/>
        <v>180</v>
      </c>
      <c r="N105" s="186">
        <f t="shared" si="49"/>
        <v>0</v>
      </c>
      <c r="O105" s="186">
        <f t="shared" si="49"/>
        <v>0</v>
      </c>
      <c r="P105" s="186">
        <f t="shared" si="49"/>
        <v>180</v>
      </c>
      <c r="Q105" s="186">
        <f t="shared" si="49"/>
        <v>0</v>
      </c>
      <c r="R105" s="186">
        <f t="shared" si="49"/>
        <v>0</v>
      </c>
      <c r="S105" s="186">
        <f t="shared" si="49"/>
        <v>180</v>
      </c>
      <c r="T105" s="186">
        <f t="shared" si="49"/>
        <v>0</v>
      </c>
      <c r="U105" s="186">
        <f t="shared" si="49"/>
        <v>0</v>
      </c>
      <c r="V105" s="186">
        <f t="shared" si="43"/>
        <v>180</v>
      </c>
      <c r="W105" s="186">
        <f t="shared" si="49"/>
        <v>0</v>
      </c>
      <c r="X105" s="186">
        <f t="shared" si="49"/>
        <v>0</v>
      </c>
      <c r="Y105" s="186">
        <f t="shared" si="44"/>
        <v>180</v>
      </c>
      <c r="Z105" s="186">
        <f t="shared" si="49"/>
        <v>0</v>
      </c>
      <c r="AA105" s="186">
        <f t="shared" si="49"/>
        <v>0</v>
      </c>
      <c r="AB105" s="186">
        <f t="shared" si="45"/>
        <v>180</v>
      </c>
      <c r="AC105" s="186">
        <f t="shared" si="49"/>
        <v>0</v>
      </c>
      <c r="AD105" s="186">
        <f t="shared" si="49"/>
        <v>0</v>
      </c>
      <c r="AE105" s="186">
        <f t="shared" si="49"/>
        <v>180</v>
      </c>
      <c r="AF105" s="186">
        <f t="shared" si="49"/>
        <v>0</v>
      </c>
      <c r="AG105" s="186">
        <f t="shared" si="49"/>
        <v>0</v>
      </c>
      <c r="AH105" s="186">
        <f t="shared" si="38"/>
        <v>180</v>
      </c>
      <c r="AI105" s="186">
        <f t="shared" si="49"/>
        <v>0</v>
      </c>
      <c r="AJ105" s="186">
        <f t="shared" si="49"/>
        <v>0</v>
      </c>
      <c r="AK105" s="186">
        <f t="shared" si="39"/>
        <v>180</v>
      </c>
      <c r="AL105" s="186">
        <f t="shared" si="49"/>
        <v>180</v>
      </c>
      <c r="AM105" s="186">
        <f t="shared" si="49"/>
        <v>180</v>
      </c>
    </row>
    <row r="106" spans="1:39" ht="33.75" hidden="1" customHeight="1" x14ac:dyDescent="0.25">
      <c r="A106" s="5" t="s">
        <v>69</v>
      </c>
      <c r="B106" s="27">
        <v>902</v>
      </c>
      <c r="C106" s="8" t="s">
        <v>37</v>
      </c>
      <c r="D106" s="8" t="s">
        <v>228</v>
      </c>
      <c r="E106" s="8"/>
      <c r="F106" s="6"/>
      <c r="G106" s="6"/>
      <c r="H106" s="6">
        <f t="shared" si="34"/>
        <v>0</v>
      </c>
      <c r="I106" s="6">
        <f t="shared" ref="I106:AJ106" si="50">I107</f>
        <v>0</v>
      </c>
      <c r="J106" s="6">
        <f t="shared" si="40"/>
        <v>0</v>
      </c>
      <c r="K106" s="6">
        <f t="shared" si="50"/>
        <v>0</v>
      </c>
      <c r="L106" s="6">
        <f t="shared" si="50"/>
        <v>0</v>
      </c>
      <c r="M106" s="6">
        <f t="shared" si="42"/>
        <v>0</v>
      </c>
      <c r="N106" s="6">
        <f t="shared" si="50"/>
        <v>0</v>
      </c>
      <c r="O106" s="6">
        <f t="shared" si="50"/>
        <v>0</v>
      </c>
      <c r="P106" s="6">
        <f t="shared" si="50"/>
        <v>180</v>
      </c>
      <c r="Q106" s="6">
        <f t="shared" si="50"/>
        <v>0</v>
      </c>
      <c r="R106" s="6">
        <f t="shared" si="50"/>
        <v>0</v>
      </c>
      <c r="S106" s="6">
        <f t="shared" si="50"/>
        <v>180</v>
      </c>
      <c r="T106" s="6">
        <f t="shared" si="50"/>
        <v>0</v>
      </c>
      <c r="U106" s="6">
        <f t="shared" si="50"/>
        <v>0</v>
      </c>
      <c r="V106" s="6">
        <f t="shared" si="43"/>
        <v>180</v>
      </c>
      <c r="W106" s="6">
        <f t="shared" si="50"/>
        <v>0</v>
      </c>
      <c r="X106" s="6">
        <f t="shared" si="50"/>
        <v>0</v>
      </c>
      <c r="Y106" s="6">
        <f t="shared" si="44"/>
        <v>180</v>
      </c>
      <c r="Z106" s="6">
        <f t="shared" si="50"/>
        <v>0</v>
      </c>
      <c r="AA106" s="6">
        <f t="shared" si="50"/>
        <v>0</v>
      </c>
      <c r="AB106" s="6">
        <f t="shared" si="45"/>
        <v>180</v>
      </c>
      <c r="AC106" s="6">
        <f t="shared" si="50"/>
        <v>0</v>
      </c>
      <c r="AD106" s="6">
        <f t="shared" si="50"/>
        <v>0</v>
      </c>
      <c r="AE106" s="6">
        <f t="shared" si="50"/>
        <v>180</v>
      </c>
      <c r="AF106" s="6">
        <f t="shared" si="50"/>
        <v>0</v>
      </c>
      <c r="AG106" s="6">
        <f t="shared" si="50"/>
        <v>0</v>
      </c>
      <c r="AH106" s="6">
        <f t="shared" si="38"/>
        <v>180</v>
      </c>
      <c r="AI106" s="6">
        <f t="shared" si="50"/>
        <v>0</v>
      </c>
      <c r="AJ106" s="6">
        <f t="shared" si="50"/>
        <v>0</v>
      </c>
      <c r="AK106" s="6">
        <f t="shared" si="39"/>
        <v>180</v>
      </c>
      <c r="AL106" s="133">
        <f>AL107</f>
        <v>180</v>
      </c>
      <c r="AM106" s="133">
        <f>AM107</f>
        <v>180</v>
      </c>
    </row>
    <row r="107" spans="1:39" ht="33.75" customHeight="1" x14ac:dyDescent="0.25">
      <c r="A107" s="20" t="s">
        <v>227</v>
      </c>
      <c r="B107" s="27">
        <v>902</v>
      </c>
      <c r="C107" s="8" t="s">
        <v>37</v>
      </c>
      <c r="D107" s="8" t="s">
        <v>228</v>
      </c>
      <c r="E107" s="8" t="s">
        <v>70</v>
      </c>
      <c r="F107" s="6">
        <v>180</v>
      </c>
      <c r="G107" s="6"/>
      <c r="H107" s="6">
        <f t="shared" si="34"/>
        <v>180</v>
      </c>
      <c r="I107" s="6"/>
      <c r="J107" s="6">
        <f t="shared" si="40"/>
        <v>180</v>
      </c>
      <c r="K107" s="6"/>
      <c r="L107" s="6"/>
      <c r="M107" s="6">
        <f t="shared" si="42"/>
        <v>180</v>
      </c>
      <c r="N107" s="6"/>
      <c r="O107" s="6"/>
      <c r="P107" s="6">
        <f t="shared" si="35"/>
        <v>180</v>
      </c>
      <c r="Q107" s="6"/>
      <c r="R107" s="6"/>
      <c r="S107" s="6">
        <f t="shared" si="36"/>
        <v>180</v>
      </c>
      <c r="T107" s="6"/>
      <c r="U107" s="6"/>
      <c r="V107" s="6">
        <f t="shared" si="43"/>
        <v>180</v>
      </c>
      <c r="W107" s="6"/>
      <c r="X107" s="6"/>
      <c r="Y107" s="6">
        <f t="shared" si="44"/>
        <v>180</v>
      </c>
      <c r="Z107" s="6"/>
      <c r="AA107" s="6"/>
      <c r="AB107" s="6">
        <f t="shared" si="45"/>
        <v>180</v>
      </c>
      <c r="AC107" s="6"/>
      <c r="AD107" s="6"/>
      <c r="AE107" s="6">
        <f t="shared" si="47"/>
        <v>180</v>
      </c>
      <c r="AF107" s="6"/>
      <c r="AG107" s="6"/>
      <c r="AH107" s="6">
        <f t="shared" si="38"/>
        <v>180</v>
      </c>
      <c r="AI107" s="6"/>
      <c r="AJ107" s="6"/>
      <c r="AK107" s="6">
        <f t="shared" si="39"/>
        <v>180</v>
      </c>
      <c r="AL107" s="6">
        <v>180</v>
      </c>
      <c r="AM107" s="6">
        <v>180</v>
      </c>
    </row>
    <row r="108" spans="1:39" ht="33.75" customHeight="1" x14ac:dyDescent="0.25">
      <c r="A108" s="1" t="s">
        <v>124</v>
      </c>
      <c r="B108" s="27">
        <v>902</v>
      </c>
      <c r="C108" s="8" t="s">
        <v>37</v>
      </c>
      <c r="D108" s="8" t="s">
        <v>156</v>
      </c>
      <c r="E108" s="8"/>
      <c r="F108" s="133">
        <f>F109</f>
        <v>0</v>
      </c>
      <c r="G108" s="133">
        <f>G109</f>
        <v>75.2</v>
      </c>
      <c r="H108" s="6">
        <f t="shared" si="34"/>
        <v>75.2</v>
      </c>
      <c r="I108" s="6">
        <f t="shared" ref="I108:AM108" si="51">I109</f>
        <v>0</v>
      </c>
      <c r="J108" s="6">
        <f t="shared" si="40"/>
        <v>75.2</v>
      </c>
      <c r="K108" s="6">
        <f t="shared" si="51"/>
        <v>0</v>
      </c>
      <c r="L108" s="6">
        <f t="shared" si="51"/>
        <v>0</v>
      </c>
      <c r="M108" s="6">
        <f t="shared" si="42"/>
        <v>75.2</v>
      </c>
      <c r="N108" s="6">
        <f t="shared" si="51"/>
        <v>0</v>
      </c>
      <c r="O108" s="6">
        <f t="shared" si="51"/>
        <v>0</v>
      </c>
      <c r="P108" s="6">
        <f t="shared" si="51"/>
        <v>75.2</v>
      </c>
      <c r="Q108" s="6">
        <f t="shared" si="51"/>
        <v>0</v>
      </c>
      <c r="R108" s="6">
        <f t="shared" si="51"/>
        <v>0</v>
      </c>
      <c r="S108" s="6">
        <f t="shared" si="51"/>
        <v>75.2</v>
      </c>
      <c r="T108" s="6">
        <f t="shared" si="51"/>
        <v>0</v>
      </c>
      <c r="U108" s="6">
        <f t="shared" si="51"/>
        <v>0</v>
      </c>
      <c r="V108" s="6">
        <f t="shared" si="43"/>
        <v>75.2</v>
      </c>
      <c r="W108" s="6">
        <f t="shared" si="51"/>
        <v>0</v>
      </c>
      <c r="X108" s="6">
        <f t="shared" si="51"/>
        <v>0</v>
      </c>
      <c r="Y108" s="6">
        <f t="shared" si="44"/>
        <v>75.2</v>
      </c>
      <c r="Z108" s="6">
        <f t="shared" si="51"/>
        <v>0</v>
      </c>
      <c r="AA108" s="6">
        <f t="shared" si="51"/>
        <v>0</v>
      </c>
      <c r="AB108" s="6">
        <f t="shared" si="45"/>
        <v>75.2</v>
      </c>
      <c r="AC108" s="6">
        <f t="shared" si="51"/>
        <v>0</v>
      </c>
      <c r="AD108" s="6">
        <f t="shared" si="51"/>
        <v>0</v>
      </c>
      <c r="AE108" s="6">
        <f t="shared" si="51"/>
        <v>75.2</v>
      </c>
      <c r="AF108" s="6">
        <f t="shared" si="51"/>
        <v>0</v>
      </c>
      <c r="AG108" s="6">
        <f t="shared" si="51"/>
        <v>0</v>
      </c>
      <c r="AH108" s="6">
        <f t="shared" si="38"/>
        <v>75.2</v>
      </c>
      <c r="AI108" s="6">
        <f t="shared" si="51"/>
        <v>0</v>
      </c>
      <c r="AJ108" s="6">
        <f t="shared" si="51"/>
        <v>0</v>
      </c>
      <c r="AK108" s="6">
        <f t="shared" si="39"/>
        <v>75.2</v>
      </c>
      <c r="AL108" s="133">
        <f t="shared" si="51"/>
        <v>75.2</v>
      </c>
      <c r="AM108" s="133">
        <f t="shared" si="51"/>
        <v>75.2</v>
      </c>
    </row>
    <row r="109" spans="1:39" ht="92.25" customHeight="1" x14ac:dyDescent="0.25">
      <c r="A109" s="144" t="s">
        <v>205</v>
      </c>
      <c r="B109" s="27">
        <v>902</v>
      </c>
      <c r="C109" s="8" t="s">
        <v>37</v>
      </c>
      <c r="D109" s="8" t="s">
        <v>150</v>
      </c>
      <c r="E109" s="8"/>
      <c r="F109" s="133">
        <f>F110</f>
        <v>0</v>
      </c>
      <c r="G109" s="133">
        <f>G110</f>
        <v>75.2</v>
      </c>
      <c r="H109" s="6">
        <f t="shared" si="34"/>
        <v>75.2</v>
      </c>
      <c r="I109" s="6">
        <f t="shared" ref="I109:AM109" si="52">I110</f>
        <v>0</v>
      </c>
      <c r="J109" s="6">
        <f t="shared" si="40"/>
        <v>75.2</v>
      </c>
      <c r="K109" s="6">
        <f t="shared" si="52"/>
        <v>0</v>
      </c>
      <c r="L109" s="6">
        <f t="shared" si="52"/>
        <v>0</v>
      </c>
      <c r="M109" s="6">
        <f t="shared" si="42"/>
        <v>75.2</v>
      </c>
      <c r="N109" s="6">
        <f t="shared" si="52"/>
        <v>0</v>
      </c>
      <c r="O109" s="6">
        <f t="shared" si="52"/>
        <v>0</v>
      </c>
      <c r="P109" s="6">
        <f t="shared" si="52"/>
        <v>75.2</v>
      </c>
      <c r="Q109" s="6">
        <f t="shared" si="52"/>
        <v>0</v>
      </c>
      <c r="R109" s="6">
        <f t="shared" si="52"/>
        <v>0</v>
      </c>
      <c r="S109" s="6">
        <f t="shared" si="52"/>
        <v>75.2</v>
      </c>
      <c r="T109" s="6">
        <f t="shared" si="52"/>
        <v>0</v>
      </c>
      <c r="U109" s="6">
        <f t="shared" si="52"/>
        <v>0</v>
      </c>
      <c r="V109" s="6">
        <f t="shared" si="43"/>
        <v>75.2</v>
      </c>
      <c r="W109" s="6">
        <f t="shared" si="52"/>
        <v>0</v>
      </c>
      <c r="X109" s="6">
        <f t="shared" si="52"/>
        <v>0</v>
      </c>
      <c r="Y109" s="6">
        <f t="shared" si="44"/>
        <v>75.2</v>
      </c>
      <c r="Z109" s="6">
        <f t="shared" si="52"/>
        <v>0</v>
      </c>
      <c r="AA109" s="6">
        <f t="shared" si="52"/>
        <v>0</v>
      </c>
      <c r="AB109" s="6">
        <f t="shared" si="45"/>
        <v>75.2</v>
      </c>
      <c r="AC109" s="6">
        <f t="shared" si="52"/>
        <v>0</v>
      </c>
      <c r="AD109" s="6">
        <f t="shared" si="52"/>
        <v>0</v>
      </c>
      <c r="AE109" s="6">
        <f t="shared" si="52"/>
        <v>75.2</v>
      </c>
      <c r="AF109" s="6">
        <f t="shared" si="52"/>
        <v>0</v>
      </c>
      <c r="AG109" s="6">
        <f t="shared" si="52"/>
        <v>0</v>
      </c>
      <c r="AH109" s="6">
        <f t="shared" si="38"/>
        <v>75.2</v>
      </c>
      <c r="AI109" s="6">
        <f t="shared" si="52"/>
        <v>0</v>
      </c>
      <c r="AJ109" s="6">
        <f t="shared" si="52"/>
        <v>0</v>
      </c>
      <c r="AK109" s="6">
        <f t="shared" si="39"/>
        <v>75.2</v>
      </c>
      <c r="AL109" s="133">
        <f t="shared" si="52"/>
        <v>75.2</v>
      </c>
      <c r="AM109" s="133">
        <f t="shared" si="52"/>
        <v>75.2</v>
      </c>
    </row>
    <row r="110" spans="1:39" ht="33.75" customHeight="1" x14ac:dyDescent="0.25">
      <c r="A110" s="75" t="s">
        <v>10</v>
      </c>
      <c r="B110" s="27">
        <v>902</v>
      </c>
      <c r="C110" s="8" t="s">
        <v>37</v>
      </c>
      <c r="D110" s="8" t="s">
        <v>150</v>
      </c>
      <c r="E110" s="8" t="s">
        <v>11</v>
      </c>
      <c r="F110" s="6"/>
      <c r="G110" s="6">
        <v>75.2</v>
      </c>
      <c r="H110" s="6">
        <f t="shared" si="34"/>
        <v>75.2</v>
      </c>
      <c r="I110" s="6"/>
      <c r="J110" s="6">
        <f t="shared" si="40"/>
        <v>75.2</v>
      </c>
      <c r="K110" s="6"/>
      <c r="L110" s="6"/>
      <c r="M110" s="6">
        <f t="shared" si="42"/>
        <v>75.2</v>
      </c>
      <c r="N110" s="6"/>
      <c r="O110" s="6"/>
      <c r="P110" s="6">
        <f t="shared" si="35"/>
        <v>75.2</v>
      </c>
      <c r="Q110" s="6"/>
      <c r="R110" s="6"/>
      <c r="S110" s="6">
        <f t="shared" si="36"/>
        <v>75.2</v>
      </c>
      <c r="T110" s="6"/>
      <c r="U110" s="6"/>
      <c r="V110" s="6">
        <f t="shared" si="43"/>
        <v>75.2</v>
      </c>
      <c r="W110" s="6"/>
      <c r="X110" s="6"/>
      <c r="Y110" s="6">
        <f t="shared" si="44"/>
        <v>75.2</v>
      </c>
      <c r="Z110" s="6"/>
      <c r="AA110" s="6"/>
      <c r="AB110" s="6">
        <f t="shared" si="45"/>
        <v>75.2</v>
      </c>
      <c r="AC110" s="6"/>
      <c r="AD110" s="6"/>
      <c r="AE110" s="6">
        <f t="shared" si="47"/>
        <v>75.2</v>
      </c>
      <c r="AF110" s="6"/>
      <c r="AG110" s="6"/>
      <c r="AH110" s="6">
        <f t="shared" si="38"/>
        <v>75.2</v>
      </c>
      <c r="AI110" s="6"/>
      <c r="AJ110" s="6"/>
      <c r="AK110" s="6">
        <f t="shared" si="39"/>
        <v>75.2</v>
      </c>
      <c r="AL110" s="6">
        <v>75.2</v>
      </c>
      <c r="AM110" s="6">
        <v>75.2</v>
      </c>
    </row>
    <row r="111" spans="1:39" ht="33.75" hidden="1" customHeight="1" x14ac:dyDescent="0.25">
      <c r="A111" s="75" t="s">
        <v>206</v>
      </c>
      <c r="B111" s="27">
        <v>902</v>
      </c>
      <c r="C111" s="8" t="s">
        <v>37</v>
      </c>
      <c r="D111" s="8" t="s">
        <v>38</v>
      </c>
      <c r="E111" s="8"/>
      <c r="F111" s="6"/>
      <c r="G111" s="6"/>
      <c r="H111" s="6">
        <f t="shared" si="34"/>
        <v>0</v>
      </c>
      <c r="I111" s="6">
        <f>I112</f>
        <v>0</v>
      </c>
      <c r="J111" s="6">
        <f t="shared" si="40"/>
        <v>0</v>
      </c>
      <c r="K111" s="6">
        <f>K112</f>
        <v>0</v>
      </c>
      <c r="L111" s="6">
        <f>L112</f>
        <v>0</v>
      </c>
      <c r="M111" s="6">
        <f t="shared" si="42"/>
        <v>0</v>
      </c>
      <c r="N111" s="6">
        <f>N112</f>
        <v>0</v>
      </c>
      <c r="O111" s="6">
        <f>O112</f>
        <v>0</v>
      </c>
      <c r="P111" s="6">
        <f t="shared" si="35"/>
        <v>0</v>
      </c>
      <c r="Q111" s="6">
        <f>Q112</f>
        <v>0</v>
      </c>
      <c r="R111" s="6">
        <f>R112</f>
        <v>0</v>
      </c>
      <c r="S111" s="6">
        <f t="shared" si="36"/>
        <v>0</v>
      </c>
      <c r="T111" s="6">
        <f>T112</f>
        <v>0</v>
      </c>
      <c r="U111" s="6">
        <f>U112</f>
        <v>0</v>
      </c>
      <c r="V111" s="6">
        <f t="shared" si="43"/>
        <v>0</v>
      </c>
      <c r="W111" s="6">
        <f>W112</f>
        <v>0</v>
      </c>
      <c r="X111" s="6">
        <f>X112</f>
        <v>0</v>
      </c>
      <c r="Y111" s="6">
        <f t="shared" si="44"/>
        <v>0</v>
      </c>
      <c r="Z111" s="6">
        <f>Z112</f>
        <v>0</v>
      </c>
      <c r="AA111" s="6">
        <f>AA112</f>
        <v>0</v>
      </c>
      <c r="AB111" s="6">
        <f t="shared" si="45"/>
        <v>0</v>
      </c>
      <c r="AC111" s="6">
        <f>AC112</f>
        <v>0</v>
      </c>
      <c r="AD111" s="6">
        <f>AD112</f>
        <v>0</v>
      </c>
      <c r="AE111" s="6">
        <f t="shared" si="47"/>
        <v>0</v>
      </c>
      <c r="AF111" s="6">
        <f>AF112</f>
        <v>0</v>
      </c>
      <c r="AG111" s="6">
        <f>AG112</f>
        <v>0</v>
      </c>
      <c r="AH111" s="6">
        <f t="shared" si="38"/>
        <v>0</v>
      </c>
      <c r="AI111" s="6">
        <f>AI112</f>
        <v>0</v>
      </c>
      <c r="AJ111" s="6">
        <f>AJ112</f>
        <v>0</v>
      </c>
      <c r="AK111" s="6">
        <f t="shared" si="39"/>
        <v>0</v>
      </c>
      <c r="AL111" s="6">
        <f>AL112</f>
        <v>0</v>
      </c>
      <c r="AM111" s="6">
        <f>AM112</f>
        <v>0</v>
      </c>
    </row>
    <row r="112" spans="1:39" ht="33.75" hidden="1" customHeight="1" x14ac:dyDescent="0.25">
      <c r="A112" s="75" t="s">
        <v>16</v>
      </c>
      <c r="B112" s="27">
        <v>902</v>
      </c>
      <c r="C112" s="8" t="s">
        <v>37</v>
      </c>
      <c r="D112" s="8" t="s">
        <v>38</v>
      </c>
      <c r="E112" s="8" t="s">
        <v>11</v>
      </c>
      <c r="F112" s="6"/>
      <c r="G112" s="6"/>
      <c r="H112" s="6">
        <f t="shared" si="34"/>
        <v>0</v>
      </c>
      <c r="I112" s="6"/>
      <c r="J112" s="6">
        <f t="shared" si="40"/>
        <v>0</v>
      </c>
      <c r="K112" s="6"/>
      <c r="L112" s="6"/>
      <c r="M112" s="6">
        <f t="shared" si="42"/>
        <v>0</v>
      </c>
      <c r="N112" s="6"/>
      <c r="O112" s="6"/>
      <c r="P112" s="6">
        <f t="shared" si="35"/>
        <v>0</v>
      </c>
      <c r="Q112" s="6"/>
      <c r="R112" s="6"/>
      <c r="S112" s="6">
        <f t="shared" si="36"/>
        <v>0</v>
      </c>
      <c r="T112" s="6"/>
      <c r="U112" s="6"/>
      <c r="V112" s="6">
        <f t="shared" si="43"/>
        <v>0</v>
      </c>
      <c r="W112" s="6"/>
      <c r="X112" s="6"/>
      <c r="Y112" s="6">
        <f t="shared" si="44"/>
        <v>0</v>
      </c>
      <c r="Z112" s="6"/>
      <c r="AA112" s="6"/>
      <c r="AB112" s="6">
        <f t="shared" si="45"/>
        <v>0</v>
      </c>
      <c r="AC112" s="6"/>
      <c r="AD112" s="6"/>
      <c r="AE112" s="6">
        <f t="shared" si="47"/>
        <v>0</v>
      </c>
      <c r="AF112" s="6"/>
      <c r="AG112" s="6"/>
      <c r="AH112" s="6">
        <f t="shared" si="38"/>
        <v>0</v>
      </c>
      <c r="AI112" s="6"/>
      <c r="AJ112" s="6"/>
      <c r="AK112" s="6">
        <f t="shared" si="39"/>
        <v>0</v>
      </c>
      <c r="AL112" s="6"/>
      <c r="AM112" s="6"/>
    </row>
    <row r="113" spans="1:39" ht="33.75" hidden="1" customHeight="1" x14ac:dyDescent="0.25">
      <c r="A113" s="1" t="s">
        <v>69</v>
      </c>
      <c r="B113" s="27">
        <v>902</v>
      </c>
      <c r="C113" s="8" t="s">
        <v>37</v>
      </c>
      <c r="D113" s="8" t="s">
        <v>156</v>
      </c>
      <c r="E113" s="8" t="s">
        <v>70</v>
      </c>
      <c r="F113" s="6"/>
      <c r="G113" s="6"/>
      <c r="H113" s="6">
        <f t="shared" si="34"/>
        <v>0</v>
      </c>
      <c r="I113" s="6"/>
      <c r="J113" s="6">
        <f t="shared" si="40"/>
        <v>0</v>
      </c>
      <c r="K113" s="6"/>
      <c r="L113" s="6"/>
      <c r="M113" s="6">
        <f t="shared" si="42"/>
        <v>0</v>
      </c>
      <c r="N113" s="6"/>
      <c r="O113" s="6"/>
      <c r="P113" s="6">
        <f t="shared" si="35"/>
        <v>0</v>
      </c>
      <c r="Q113" s="6"/>
      <c r="R113" s="6"/>
      <c r="S113" s="6">
        <f t="shared" si="36"/>
        <v>0</v>
      </c>
      <c r="T113" s="6"/>
      <c r="U113" s="6"/>
      <c r="V113" s="6">
        <f t="shared" si="43"/>
        <v>0</v>
      </c>
      <c r="W113" s="6"/>
      <c r="X113" s="6"/>
      <c r="Y113" s="6">
        <f t="shared" si="44"/>
        <v>0</v>
      </c>
      <c r="Z113" s="6"/>
      <c r="AA113" s="6"/>
      <c r="AB113" s="6">
        <f t="shared" si="45"/>
        <v>0</v>
      </c>
      <c r="AC113" s="6"/>
      <c r="AD113" s="6"/>
      <c r="AE113" s="6">
        <f t="shared" si="47"/>
        <v>0</v>
      </c>
      <c r="AF113" s="6"/>
      <c r="AG113" s="6"/>
      <c r="AH113" s="6">
        <f t="shared" si="38"/>
        <v>0</v>
      </c>
      <c r="AI113" s="6"/>
      <c r="AJ113" s="6"/>
      <c r="AK113" s="6">
        <f t="shared" si="39"/>
        <v>0</v>
      </c>
      <c r="AL113" s="6"/>
      <c r="AM113" s="6"/>
    </row>
    <row r="114" spans="1:39" s="55" customFormat="1" ht="33.75" customHeight="1" x14ac:dyDescent="0.25">
      <c r="A114" s="60" t="s">
        <v>39</v>
      </c>
      <c r="B114" s="68">
        <v>902</v>
      </c>
      <c r="C114" s="58" t="s">
        <v>40</v>
      </c>
      <c r="D114" s="58"/>
      <c r="E114" s="58"/>
      <c r="F114" s="132">
        <f>F115</f>
        <v>830</v>
      </c>
      <c r="G114" s="132">
        <f>G115</f>
        <v>0</v>
      </c>
      <c r="H114" s="28">
        <f t="shared" si="34"/>
        <v>830</v>
      </c>
      <c r="I114" s="28">
        <f>I115</f>
        <v>0</v>
      </c>
      <c r="J114" s="28">
        <f t="shared" si="40"/>
        <v>830</v>
      </c>
      <c r="K114" s="28">
        <f>K115</f>
        <v>0</v>
      </c>
      <c r="L114" s="28">
        <f>L115</f>
        <v>0</v>
      </c>
      <c r="M114" s="28">
        <f t="shared" si="42"/>
        <v>830</v>
      </c>
      <c r="N114" s="28">
        <f>N115</f>
        <v>0</v>
      </c>
      <c r="O114" s="28">
        <f>O115</f>
        <v>0</v>
      </c>
      <c r="P114" s="28">
        <f t="shared" si="35"/>
        <v>830</v>
      </c>
      <c r="Q114" s="28">
        <f>Q115</f>
        <v>0</v>
      </c>
      <c r="R114" s="28">
        <f>R115</f>
        <v>0</v>
      </c>
      <c r="S114" s="28">
        <f t="shared" si="36"/>
        <v>830</v>
      </c>
      <c r="T114" s="28">
        <f>T115</f>
        <v>0</v>
      </c>
      <c r="U114" s="28">
        <f>U115</f>
        <v>0</v>
      </c>
      <c r="V114" s="28">
        <f t="shared" si="43"/>
        <v>830</v>
      </c>
      <c r="W114" s="28">
        <f>W115</f>
        <v>0</v>
      </c>
      <c r="X114" s="28">
        <f>X115</f>
        <v>0</v>
      </c>
      <c r="Y114" s="28">
        <f t="shared" si="44"/>
        <v>830</v>
      </c>
      <c r="Z114" s="28">
        <f>Z115</f>
        <v>0</v>
      </c>
      <c r="AA114" s="28">
        <f>AA115</f>
        <v>0</v>
      </c>
      <c r="AB114" s="28">
        <f t="shared" si="45"/>
        <v>830</v>
      </c>
      <c r="AC114" s="28">
        <f>AC115</f>
        <v>0</v>
      </c>
      <c r="AD114" s="28">
        <f>AD115</f>
        <v>0</v>
      </c>
      <c r="AE114" s="28">
        <f t="shared" ref="AE114:AE124" si="53">AB114+AC114+AD114</f>
        <v>830</v>
      </c>
      <c r="AF114" s="28">
        <f>AF115</f>
        <v>0</v>
      </c>
      <c r="AG114" s="28">
        <f>AG115</f>
        <v>0</v>
      </c>
      <c r="AH114" s="28">
        <f t="shared" si="38"/>
        <v>830</v>
      </c>
      <c r="AI114" s="28">
        <f>AI115</f>
        <v>0</v>
      </c>
      <c r="AJ114" s="28">
        <f>AJ115</f>
        <v>0</v>
      </c>
      <c r="AK114" s="28">
        <f t="shared" si="39"/>
        <v>830</v>
      </c>
      <c r="AL114" s="132">
        <f>AL115</f>
        <v>830</v>
      </c>
      <c r="AM114" s="132">
        <f>AM115</f>
        <v>830</v>
      </c>
    </row>
    <row r="115" spans="1:39" ht="33.75" customHeight="1" x14ac:dyDescent="0.25">
      <c r="A115" s="1" t="s">
        <v>124</v>
      </c>
      <c r="B115" s="27">
        <v>902</v>
      </c>
      <c r="C115" s="8" t="s">
        <v>40</v>
      </c>
      <c r="D115" s="8" t="s">
        <v>156</v>
      </c>
      <c r="E115" s="8"/>
      <c r="F115" s="133">
        <f>F118+F120</f>
        <v>830</v>
      </c>
      <c r="G115" s="133">
        <f>G116+G117+G118</f>
        <v>0</v>
      </c>
      <c r="H115" s="6">
        <f t="shared" si="34"/>
        <v>830</v>
      </c>
      <c r="I115" s="6">
        <f>I116+I117+I118+I119</f>
        <v>0</v>
      </c>
      <c r="J115" s="6">
        <f t="shared" si="40"/>
        <v>830</v>
      </c>
      <c r="K115" s="6">
        <f>K116+K117+K118</f>
        <v>0</v>
      </c>
      <c r="L115" s="6">
        <f>L116+L117+L118</f>
        <v>0</v>
      </c>
      <c r="M115" s="6">
        <f t="shared" si="42"/>
        <v>830</v>
      </c>
      <c r="N115" s="6">
        <f>N116+N117+N118</f>
        <v>0</v>
      </c>
      <c r="O115" s="6">
        <f>O116+O117+O118</f>
        <v>0</v>
      </c>
      <c r="P115" s="6">
        <f t="shared" si="35"/>
        <v>830</v>
      </c>
      <c r="Q115" s="6">
        <f>Q116+Q117+Q118</f>
        <v>0</v>
      </c>
      <c r="R115" s="6">
        <f>R116+R117+R118</f>
        <v>0</v>
      </c>
      <c r="S115" s="6">
        <f t="shared" si="36"/>
        <v>830</v>
      </c>
      <c r="T115" s="6">
        <f>T116+T117+T118</f>
        <v>0</v>
      </c>
      <c r="U115" s="6">
        <f>U116+U117+U118</f>
        <v>0</v>
      </c>
      <c r="V115" s="6">
        <f t="shared" si="43"/>
        <v>830</v>
      </c>
      <c r="W115" s="6">
        <f>W116+W117+W118</f>
        <v>0</v>
      </c>
      <c r="X115" s="6">
        <f>X116+X117+X118</f>
        <v>0</v>
      </c>
      <c r="Y115" s="6">
        <f t="shared" si="44"/>
        <v>830</v>
      </c>
      <c r="Z115" s="6">
        <f>Z116+Z117+Z118</f>
        <v>0</v>
      </c>
      <c r="AA115" s="6">
        <f>AA116+AA117+AA118</f>
        <v>0</v>
      </c>
      <c r="AB115" s="6">
        <f t="shared" si="45"/>
        <v>830</v>
      </c>
      <c r="AC115" s="6">
        <f>AC116+AC117+AC118</f>
        <v>0</v>
      </c>
      <c r="AD115" s="6">
        <f>AD116+AD117+AD118</f>
        <v>0</v>
      </c>
      <c r="AE115" s="6">
        <f t="shared" si="53"/>
        <v>830</v>
      </c>
      <c r="AF115" s="6">
        <f>AF116+AF117+AF118</f>
        <v>0</v>
      </c>
      <c r="AG115" s="6">
        <f>AG116+AG117+AG118</f>
        <v>0</v>
      </c>
      <c r="AH115" s="6">
        <f t="shared" si="38"/>
        <v>830</v>
      </c>
      <c r="AI115" s="6">
        <f>AI116+AI117+AI118</f>
        <v>0</v>
      </c>
      <c r="AJ115" s="6">
        <f>AJ116+AJ117+AJ118</f>
        <v>0</v>
      </c>
      <c r="AK115" s="6">
        <f t="shared" si="39"/>
        <v>830</v>
      </c>
      <c r="AL115" s="133">
        <f t="shared" ref="AL115:AM115" si="54">AL118+AL120</f>
        <v>830</v>
      </c>
      <c r="AM115" s="133">
        <f t="shared" si="54"/>
        <v>830</v>
      </c>
    </row>
    <row r="116" spans="1:39" ht="63.75" hidden="1" customHeight="1" x14ac:dyDescent="0.25">
      <c r="A116" s="7" t="s">
        <v>126</v>
      </c>
      <c r="B116" s="27">
        <v>902</v>
      </c>
      <c r="C116" s="8" t="s">
        <v>40</v>
      </c>
      <c r="D116" s="8" t="s">
        <v>156</v>
      </c>
      <c r="E116" s="8" t="s">
        <v>9</v>
      </c>
      <c r="F116" s="6"/>
      <c r="G116" s="6"/>
      <c r="H116" s="6">
        <f t="shared" si="34"/>
        <v>0</v>
      </c>
      <c r="I116" s="6"/>
      <c r="J116" s="6">
        <f t="shared" si="40"/>
        <v>0</v>
      </c>
      <c r="K116" s="6"/>
      <c r="L116" s="6"/>
      <c r="M116" s="6">
        <f t="shared" si="42"/>
        <v>0</v>
      </c>
      <c r="N116" s="6"/>
      <c r="O116" s="6"/>
      <c r="P116" s="6">
        <f t="shared" si="35"/>
        <v>0</v>
      </c>
      <c r="Q116" s="6"/>
      <c r="R116" s="6"/>
      <c r="S116" s="6">
        <f t="shared" si="36"/>
        <v>0</v>
      </c>
      <c r="T116" s="6"/>
      <c r="U116" s="6"/>
      <c r="V116" s="6">
        <f t="shared" si="43"/>
        <v>0</v>
      </c>
      <c r="W116" s="6"/>
      <c r="X116" s="6"/>
      <c r="Y116" s="6">
        <f t="shared" si="44"/>
        <v>0</v>
      </c>
      <c r="Z116" s="6"/>
      <c r="AA116" s="6"/>
      <c r="AB116" s="6">
        <f t="shared" si="45"/>
        <v>0</v>
      </c>
      <c r="AC116" s="6"/>
      <c r="AD116" s="6"/>
      <c r="AE116" s="6">
        <f t="shared" si="53"/>
        <v>0</v>
      </c>
      <c r="AF116" s="6"/>
      <c r="AG116" s="6"/>
      <c r="AH116" s="6">
        <f t="shared" si="38"/>
        <v>0</v>
      </c>
      <c r="AI116" s="6"/>
      <c r="AJ116" s="6"/>
      <c r="AK116" s="6">
        <f t="shared" si="39"/>
        <v>0</v>
      </c>
      <c r="AL116" s="6"/>
      <c r="AM116" s="6"/>
    </row>
    <row r="117" spans="1:39" ht="33.75" hidden="1" customHeight="1" x14ac:dyDescent="0.25">
      <c r="A117" s="7" t="s">
        <v>10</v>
      </c>
      <c r="B117" s="27">
        <v>902</v>
      </c>
      <c r="C117" s="8" t="s">
        <v>40</v>
      </c>
      <c r="D117" s="8" t="s">
        <v>156</v>
      </c>
      <c r="E117" s="8" t="s">
        <v>11</v>
      </c>
      <c r="F117" s="6"/>
      <c r="G117" s="6"/>
      <c r="H117" s="6">
        <f t="shared" si="34"/>
        <v>0</v>
      </c>
      <c r="I117" s="6"/>
      <c r="J117" s="6">
        <f t="shared" si="40"/>
        <v>0</v>
      </c>
      <c r="K117" s="6"/>
      <c r="L117" s="6"/>
      <c r="M117" s="6">
        <f t="shared" si="42"/>
        <v>0</v>
      </c>
      <c r="N117" s="6"/>
      <c r="O117" s="6"/>
      <c r="P117" s="6">
        <f t="shared" si="35"/>
        <v>0</v>
      </c>
      <c r="Q117" s="6"/>
      <c r="R117" s="6"/>
      <c r="S117" s="6">
        <f t="shared" si="36"/>
        <v>0</v>
      </c>
      <c r="T117" s="6"/>
      <c r="U117" s="6"/>
      <c r="V117" s="6">
        <f t="shared" si="43"/>
        <v>0</v>
      </c>
      <c r="W117" s="6"/>
      <c r="X117" s="6"/>
      <c r="Y117" s="6">
        <f t="shared" si="44"/>
        <v>0</v>
      </c>
      <c r="Z117" s="6"/>
      <c r="AA117" s="6"/>
      <c r="AB117" s="6">
        <f t="shared" si="45"/>
        <v>0</v>
      </c>
      <c r="AC117" s="6"/>
      <c r="AD117" s="6"/>
      <c r="AE117" s="6">
        <f t="shared" si="53"/>
        <v>0</v>
      </c>
      <c r="AF117" s="6"/>
      <c r="AG117" s="6"/>
      <c r="AH117" s="6">
        <f t="shared" si="38"/>
        <v>0</v>
      </c>
      <c r="AI117" s="6"/>
      <c r="AJ117" s="6"/>
      <c r="AK117" s="6">
        <f t="shared" si="39"/>
        <v>0</v>
      </c>
      <c r="AL117" s="6"/>
      <c r="AM117" s="6"/>
    </row>
    <row r="118" spans="1:39" ht="33.75" customHeight="1" x14ac:dyDescent="0.25">
      <c r="A118" s="1" t="s">
        <v>264</v>
      </c>
      <c r="B118" s="27">
        <v>902</v>
      </c>
      <c r="C118" s="8" t="s">
        <v>40</v>
      </c>
      <c r="D118" s="8" t="s">
        <v>156</v>
      </c>
      <c r="E118" s="8" t="s">
        <v>20</v>
      </c>
      <c r="F118" s="6">
        <v>820</v>
      </c>
      <c r="G118" s="6"/>
      <c r="H118" s="6">
        <f t="shared" si="34"/>
        <v>820</v>
      </c>
      <c r="I118" s="6"/>
      <c r="J118" s="6">
        <f t="shared" si="40"/>
        <v>820</v>
      </c>
      <c r="K118" s="6"/>
      <c r="L118" s="6"/>
      <c r="M118" s="6">
        <f t="shared" si="42"/>
        <v>820</v>
      </c>
      <c r="N118" s="6"/>
      <c r="O118" s="6"/>
      <c r="P118" s="6">
        <f t="shared" si="35"/>
        <v>820</v>
      </c>
      <c r="Q118" s="6"/>
      <c r="R118" s="6"/>
      <c r="S118" s="6">
        <f t="shared" si="36"/>
        <v>820</v>
      </c>
      <c r="T118" s="6"/>
      <c r="U118" s="6"/>
      <c r="V118" s="6">
        <f t="shared" si="43"/>
        <v>820</v>
      </c>
      <c r="W118" s="6"/>
      <c r="X118" s="6"/>
      <c r="Y118" s="6">
        <f t="shared" si="44"/>
        <v>820</v>
      </c>
      <c r="Z118" s="6"/>
      <c r="AA118" s="6"/>
      <c r="AB118" s="6">
        <f t="shared" si="45"/>
        <v>820</v>
      </c>
      <c r="AC118" s="6"/>
      <c r="AD118" s="6"/>
      <c r="AE118" s="6">
        <f t="shared" si="53"/>
        <v>820</v>
      </c>
      <c r="AF118" s="6"/>
      <c r="AG118" s="6"/>
      <c r="AH118" s="6">
        <f t="shared" si="38"/>
        <v>820</v>
      </c>
      <c r="AI118" s="6"/>
      <c r="AJ118" s="6"/>
      <c r="AK118" s="6">
        <f t="shared" si="39"/>
        <v>820</v>
      </c>
      <c r="AL118" s="6">
        <v>820</v>
      </c>
      <c r="AM118" s="6">
        <v>820</v>
      </c>
    </row>
    <row r="119" spans="1:39" ht="33.75" hidden="1" customHeight="1" x14ac:dyDescent="0.25">
      <c r="A119" s="1" t="s">
        <v>264</v>
      </c>
      <c r="B119" s="27">
        <v>902</v>
      </c>
      <c r="C119" s="8" t="s">
        <v>40</v>
      </c>
      <c r="D119" s="8" t="s">
        <v>156</v>
      </c>
      <c r="E119" s="8" t="s">
        <v>20</v>
      </c>
      <c r="F119" s="6"/>
      <c r="G119" s="6"/>
      <c r="H119" s="6">
        <f t="shared" si="34"/>
        <v>0</v>
      </c>
      <c r="I119" s="6"/>
      <c r="J119" s="6">
        <f t="shared" si="40"/>
        <v>0</v>
      </c>
      <c r="K119" s="6"/>
      <c r="L119" s="6"/>
      <c r="M119" s="6">
        <f t="shared" si="42"/>
        <v>0</v>
      </c>
      <c r="N119" s="6"/>
      <c r="O119" s="6"/>
      <c r="P119" s="6">
        <f t="shared" si="35"/>
        <v>0</v>
      </c>
      <c r="Q119" s="6"/>
      <c r="R119" s="6"/>
      <c r="S119" s="6">
        <f t="shared" si="36"/>
        <v>0</v>
      </c>
      <c r="T119" s="6"/>
      <c r="U119" s="6"/>
      <c r="V119" s="6">
        <f t="shared" si="43"/>
        <v>0</v>
      </c>
      <c r="W119" s="6"/>
      <c r="X119" s="6"/>
      <c r="Y119" s="6">
        <f t="shared" si="44"/>
        <v>0</v>
      </c>
      <c r="Z119" s="6"/>
      <c r="AA119" s="6"/>
      <c r="AB119" s="6">
        <f t="shared" si="45"/>
        <v>0</v>
      </c>
      <c r="AC119" s="6"/>
      <c r="AD119" s="6"/>
      <c r="AE119" s="6">
        <f t="shared" si="53"/>
        <v>0</v>
      </c>
      <c r="AF119" s="6"/>
      <c r="AG119" s="6"/>
      <c r="AH119" s="6">
        <f t="shared" si="38"/>
        <v>0</v>
      </c>
      <c r="AI119" s="6"/>
      <c r="AJ119" s="6"/>
      <c r="AK119" s="6">
        <f t="shared" si="39"/>
        <v>0</v>
      </c>
      <c r="AL119" s="6"/>
      <c r="AM119" s="6"/>
    </row>
    <row r="120" spans="1:39" ht="33.75" customHeight="1" x14ac:dyDescent="0.25">
      <c r="A120" s="160" t="s">
        <v>359</v>
      </c>
      <c r="B120" s="27">
        <v>902</v>
      </c>
      <c r="C120" s="8" t="s">
        <v>40</v>
      </c>
      <c r="D120" s="8" t="s">
        <v>156</v>
      </c>
      <c r="E120" s="8" t="s">
        <v>20</v>
      </c>
      <c r="F120" s="6">
        <v>10</v>
      </c>
      <c r="G120" s="6"/>
      <c r="H120" s="6">
        <f t="shared" si="34"/>
        <v>10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>
        <v>10</v>
      </c>
      <c r="AM120" s="6">
        <v>10</v>
      </c>
    </row>
    <row r="121" spans="1:39" s="55" customFormat="1" ht="33.75" customHeight="1" x14ac:dyDescent="0.25">
      <c r="A121" s="189" t="s">
        <v>41</v>
      </c>
      <c r="B121" s="91">
        <v>902</v>
      </c>
      <c r="C121" s="58" t="s">
        <v>42</v>
      </c>
      <c r="D121" s="58"/>
      <c r="E121" s="58"/>
      <c r="F121" s="132">
        <f>F122</f>
        <v>614.4</v>
      </c>
      <c r="G121" s="132">
        <f>G122</f>
        <v>3000</v>
      </c>
      <c r="H121" s="28">
        <f t="shared" si="34"/>
        <v>3614.4</v>
      </c>
      <c r="I121" s="28">
        <f>I122</f>
        <v>0</v>
      </c>
      <c r="J121" s="28">
        <f t="shared" si="40"/>
        <v>3614.4</v>
      </c>
      <c r="K121" s="28">
        <f>K122</f>
        <v>0</v>
      </c>
      <c r="L121" s="28">
        <f>L122</f>
        <v>0</v>
      </c>
      <c r="M121" s="28">
        <f t="shared" si="42"/>
        <v>3614.4</v>
      </c>
      <c r="N121" s="28">
        <f>N122</f>
        <v>0</v>
      </c>
      <c r="O121" s="28">
        <f>O122</f>
        <v>0</v>
      </c>
      <c r="P121" s="28">
        <f t="shared" si="35"/>
        <v>3614.4</v>
      </c>
      <c r="Q121" s="28">
        <f>Q122</f>
        <v>0</v>
      </c>
      <c r="R121" s="28">
        <f>R122</f>
        <v>0</v>
      </c>
      <c r="S121" s="28">
        <f t="shared" si="36"/>
        <v>3614.4</v>
      </c>
      <c r="T121" s="28">
        <f>T122</f>
        <v>0</v>
      </c>
      <c r="U121" s="28">
        <f>U122</f>
        <v>0</v>
      </c>
      <c r="V121" s="28">
        <f t="shared" si="43"/>
        <v>3614.4</v>
      </c>
      <c r="W121" s="28">
        <f>W122</f>
        <v>0</v>
      </c>
      <c r="X121" s="28">
        <f>X122</f>
        <v>0</v>
      </c>
      <c r="Y121" s="28">
        <f t="shared" si="44"/>
        <v>3614.4</v>
      </c>
      <c r="Z121" s="28">
        <f>Z122</f>
        <v>0</v>
      </c>
      <c r="AA121" s="28">
        <f>AA122</f>
        <v>0</v>
      </c>
      <c r="AB121" s="28">
        <f t="shared" si="45"/>
        <v>3614.4</v>
      </c>
      <c r="AC121" s="28">
        <f>AC122</f>
        <v>0</v>
      </c>
      <c r="AD121" s="28">
        <f>AD122</f>
        <v>0</v>
      </c>
      <c r="AE121" s="28">
        <f t="shared" si="53"/>
        <v>3614.4</v>
      </c>
      <c r="AF121" s="28">
        <f>AF122</f>
        <v>0</v>
      </c>
      <c r="AG121" s="28">
        <f>AG122</f>
        <v>0</v>
      </c>
      <c r="AH121" s="28">
        <f t="shared" si="38"/>
        <v>3614.4</v>
      </c>
      <c r="AI121" s="28">
        <f>AI122</f>
        <v>0</v>
      </c>
      <c r="AJ121" s="28">
        <f>AJ122</f>
        <v>0</v>
      </c>
      <c r="AK121" s="28">
        <f t="shared" si="39"/>
        <v>3614.4</v>
      </c>
      <c r="AL121" s="132">
        <f>AL122</f>
        <v>1559.3</v>
      </c>
      <c r="AM121" s="132">
        <f>AM122</f>
        <v>1670.2</v>
      </c>
    </row>
    <row r="122" spans="1:39" ht="33.75" customHeight="1" x14ac:dyDescent="0.25">
      <c r="A122" s="1" t="s">
        <v>124</v>
      </c>
      <c r="B122" s="38">
        <v>902</v>
      </c>
      <c r="C122" s="8" t="s">
        <v>42</v>
      </c>
      <c r="D122" s="8" t="s">
        <v>156</v>
      </c>
      <c r="E122" s="8"/>
      <c r="F122" s="133">
        <f>F124+F125</f>
        <v>614.4</v>
      </c>
      <c r="G122" s="133">
        <f>G124+G125</f>
        <v>3000</v>
      </c>
      <c r="H122" s="6">
        <f t="shared" si="34"/>
        <v>3614.4</v>
      </c>
      <c r="I122" s="6">
        <f>I123</f>
        <v>0</v>
      </c>
      <c r="J122" s="6">
        <f t="shared" si="40"/>
        <v>3614.4</v>
      </c>
      <c r="K122" s="6">
        <f>K123</f>
        <v>0</v>
      </c>
      <c r="L122" s="6">
        <f>L123</f>
        <v>0</v>
      </c>
      <c r="M122" s="6">
        <f t="shared" si="42"/>
        <v>3614.4</v>
      </c>
      <c r="N122" s="6">
        <f>N123</f>
        <v>0</v>
      </c>
      <c r="O122" s="6">
        <f>O123</f>
        <v>0</v>
      </c>
      <c r="P122" s="6">
        <f t="shared" si="35"/>
        <v>3614.4</v>
      </c>
      <c r="Q122" s="6">
        <f>Q123</f>
        <v>0</v>
      </c>
      <c r="R122" s="6">
        <f>R123</f>
        <v>0</v>
      </c>
      <c r="S122" s="6">
        <f t="shared" si="36"/>
        <v>3614.4</v>
      </c>
      <c r="T122" s="6">
        <f>T123</f>
        <v>0</v>
      </c>
      <c r="U122" s="6">
        <f>U123+U124</f>
        <v>0</v>
      </c>
      <c r="V122" s="6">
        <f t="shared" si="43"/>
        <v>3614.4</v>
      </c>
      <c r="W122" s="6">
        <f>W123</f>
        <v>0</v>
      </c>
      <c r="X122" s="6">
        <f>X123+X124</f>
        <v>0</v>
      </c>
      <c r="Y122" s="6">
        <f t="shared" si="44"/>
        <v>3614.4</v>
      </c>
      <c r="Z122" s="6">
        <f>Z123</f>
        <v>0</v>
      </c>
      <c r="AA122" s="6">
        <f>AA123</f>
        <v>0</v>
      </c>
      <c r="AB122" s="6">
        <f t="shared" si="45"/>
        <v>3614.4</v>
      </c>
      <c r="AC122" s="6">
        <f>AC123</f>
        <v>0</v>
      </c>
      <c r="AD122" s="6">
        <f>AD123</f>
        <v>0</v>
      </c>
      <c r="AE122" s="6">
        <f t="shared" si="53"/>
        <v>3614.4</v>
      </c>
      <c r="AF122" s="6">
        <f>AF123</f>
        <v>0</v>
      </c>
      <c r="AG122" s="6">
        <f>AG123+AG124</f>
        <v>0</v>
      </c>
      <c r="AH122" s="6">
        <f t="shared" si="38"/>
        <v>3614.4</v>
      </c>
      <c r="AI122" s="6">
        <f>AI123</f>
        <v>0</v>
      </c>
      <c r="AJ122" s="6">
        <f>AJ123</f>
        <v>0</v>
      </c>
      <c r="AK122" s="6">
        <f t="shared" si="39"/>
        <v>3614.4</v>
      </c>
      <c r="AL122" s="133">
        <f>AL124+AL125</f>
        <v>1559.3</v>
      </c>
      <c r="AM122" s="133">
        <f>AM124+AM125</f>
        <v>1670.2</v>
      </c>
    </row>
    <row r="123" spans="1:39" ht="33.75" hidden="1" customHeight="1" x14ac:dyDescent="0.25">
      <c r="A123" s="7" t="s">
        <v>10</v>
      </c>
      <c r="B123" s="38">
        <v>902</v>
      </c>
      <c r="C123" s="8" t="s">
        <v>42</v>
      </c>
      <c r="D123" s="8" t="s">
        <v>156</v>
      </c>
      <c r="E123" s="8" t="s">
        <v>11</v>
      </c>
      <c r="F123" s="6"/>
      <c r="G123" s="6"/>
      <c r="H123" s="6">
        <f t="shared" si="34"/>
        <v>0</v>
      </c>
      <c r="I123" s="6"/>
      <c r="J123" s="6">
        <f t="shared" si="40"/>
        <v>0</v>
      </c>
      <c r="K123" s="6"/>
      <c r="L123" s="6"/>
      <c r="M123" s="6">
        <f t="shared" si="42"/>
        <v>0</v>
      </c>
      <c r="N123" s="6"/>
      <c r="O123" s="6"/>
      <c r="P123" s="6">
        <f t="shared" si="35"/>
        <v>0</v>
      </c>
      <c r="Q123" s="6"/>
      <c r="R123" s="6"/>
      <c r="S123" s="6">
        <f t="shared" si="36"/>
        <v>0</v>
      </c>
      <c r="T123" s="6"/>
      <c r="U123" s="6"/>
      <c r="V123" s="6">
        <f t="shared" si="43"/>
        <v>0</v>
      </c>
      <c r="W123" s="6"/>
      <c r="X123" s="6"/>
      <c r="Y123" s="6">
        <f t="shared" si="44"/>
        <v>0</v>
      </c>
      <c r="Z123" s="6"/>
      <c r="AA123" s="6"/>
      <c r="AB123" s="6">
        <f t="shared" si="45"/>
        <v>0</v>
      </c>
      <c r="AC123" s="6"/>
      <c r="AD123" s="6"/>
      <c r="AE123" s="6">
        <f t="shared" si="53"/>
        <v>0</v>
      </c>
      <c r="AF123" s="6"/>
      <c r="AG123" s="6"/>
      <c r="AH123" s="6">
        <f t="shared" si="38"/>
        <v>0</v>
      </c>
      <c r="AI123" s="6"/>
      <c r="AJ123" s="6"/>
      <c r="AK123" s="6">
        <f t="shared" si="39"/>
        <v>0</v>
      </c>
      <c r="AL123" s="6"/>
      <c r="AM123" s="6"/>
    </row>
    <row r="124" spans="1:39" ht="33.75" customHeight="1" x14ac:dyDescent="0.25">
      <c r="A124" s="1" t="s">
        <v>19</v>
      </c>
      <c r="B124" s="38">
        <v>902</v>
      </c>
      <c r="C124" s="8" t="s">
        <v>42</v>
      </c>
      <c r="D124" s="8" t="s">
        <v>156</v>
      </c>
      <c r="E124" s="8" t="s">
        <v>20</v>
      </c>
      <c r="F124" s="6">
        <v>614.4</v>
      </c>
      <c r="G124" s="6"/>
      <c r="H124" s="6">
        <f t="shared" si="34"/>
        <v>614.4</v>
      </c>
      <c r="I124" s="6"/>
      <c r="J124" s="6">
        <f t="shared" si="40"/>
        <v>614.4</v>
      </c>
      <c r="K124" s="6"/>
      <c r="L124" s="6"/>
      <c r="M124" s="6">
        <f t="shared" si="42"/>
        <v>614.4</v>
      </c>
      <c r="N124" s="6"/>
      <c r="O124" s="6"/>
      <c r="P124" s="6">
        <f t="shared" si="35"/>
        <v>614.4</v>
      </c>
      <c r="Q124" s="6"/>
      <c r="R124" s="6"/>
      <c r="S124" s="6">
        <f t="shared" si="36"/>
        <v>614.4</v>
      </c>
      <c r="T124" s="6"/>
      <c r="U124" s="6"/>
      <c r="V124" s="6">
        <f t="shared" si="43"/>
        <v>614.4</v>
      </c>
      <c r="W124" s="6"/>
      <c r="X124" s="6"/>
      <c r="Y124" s="6">
        <f t="shared" si="44"/>
        <v>614.4</v>
      </c>
      <c r="Z124" s="6"/>
      <c r="AA124" s="6"/>
      <c r="AB124" s="6">
        <f t="shared" si="45"/>
        <v>614.4</v>
      </c>
      <c r="AC124" s="6"/>
      <c r="AD124" s="6"/>
      <c r="AE124" s="6">
        <f t="shared" si="53"/>
        <v>614.4</v>
      </c>
      <c r="AF124" s="6"/>
      <c r="AG124" s="6"/>
      <c r="AH124" s="6">
        <f t="shared" si="38"/>
        <v>614.4</v>
      </c>
      <c r="AI124" s="6"/>
      <c r="AJ124" s="6"/>
      <c r="AK124" s="6">
        <f t="shared" si="39"/>
        <v>614.4</v>
      </c>
      <c r="AL124" s="6">
        <v>1559.3</v>
      </c>
      <c r="AM124" s="6">
        <v>1670.2</v>
      </c>
    </row>
    <row r="125" spans="1:39" ht="33.75" customHeight="1" x14ac:dyDescent="0.25">
      <c r="A125" s="1" t="s">
        <v>124</v>
      </c>
      <c r="B125" s="38">
        <v>902</v>
      </c>
      <c r="C125" s="8" t="s">
        <v>42</v>
      </c>
      <c r="D125" s="8" t="s">
        <v>156</v>
      </c>
      <c r="E125" s="8"/>
      <c r="F125" s="6">
        <f>F127</f>
        <v>0</v>
      </c>
      <c r="G125" s="6">
        <f>G126</f>
        <v>3000</v>
      </c>
      <c r="H125" s="6">
        <f t="shared" si="34"/>
        <v>3000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>
        <f>AL126+AL127</f>
        <v>0</v>
      </c>
      <c r="AM125" s="6">
        <f>AM126+AM127</f>
        <v>0</v>
      </c>
    </row>
    <row r="126" spans="1:39" ht="33.75" customHeight="1" x14ac:dyDescent="0.25">
      <c r="A126" s="7" t="s">
        <v>411</v>
      </c>
      <c r="B126" s="38">
        <v>902</v>
      </c>
      <c r="C126" s="8" t="s">
        <v>42</v>
      </c>
      <c r="D126" s="8" t="s">
        <v>156</v>
      </c>
      <c r="E126" s="8" t="s">
        <v>11</v>
      </c>
      <c r="F126" s="6"/>
      <c r="G126" s="6">
        <v>3000</v>
      </c>
      <c r="H126" s="6">
        <f t="shared" si="34"/>
        <v>3000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</row>
    <row r="127" spans="1:39" ht="33.75" hidden="1" customHeight="1" x14ac:dyDescent="0.25">
      <c r="A127" s="1" t="s">
        <v>412</v>
      </c>
      <c r="B127" s="38">
        <v>902</v>
      </c>
      <c r="C127" s="8" t="s">
        <v>42</v>
      </c>
      <c r="D127" s="8" t="s">
        <v>156</v>
      </c>
      <c r="E127" s="8" t="s">
        <v>11</v>
      </c>
      <c r="F127" s="6"/>
      <c r="G127" s="6"/>
      <c r="H127" s="6">
        <f t="shared" si="34"/>
        <v>0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</row>
    <row r="128" spans="1:39" s="55" customFormat="1" ht="33.75" customHeight="1" x14ac:dyDescent="0.25">
      <c r="A128" s="190" t="s">
        <v>43</v>
      </c>
      <c r="B128" s="68" t="s">
        <v>32</v>
      </c>
      <c r="C128" s="58" t="s">
        <v>44</v>
      </c>
      <c r="D128" s="58"/>
      <c r="E128" s="58"/>
      <c r="F128" s="132">
        <f>F129+F133</f>
        <v>1155</v>
      </c>
      <c r="G128" s="132">
        <f>G129+G133</f>
        <v>0</v>
      </c>
      <c r="H128" s="28">
        <f t="shared" si="34"/>
        <v>1155</v>
      </c>
      <c r="I128" s="28">
        <f>I129+I133</f>
        <v>0</v>
      </c>
      <c r="J128" s="28">
        <f t="shared" si="40"/>
        <v>1155</v>
      </c>
      <c r="K128" s="28">
        <f t="shared" ref="K128:AM128" si="55">K129+K133</f>
        <v>0</v>
      </c>
      <c r="L128" s="28">
        <f t="shared" si="55"/>
        <v>0</v>
      </c>
      <c r="M128" s="28">
        <f t="shared" si="42"/>
        <v>1155</v>
      </c>
      <c r="N128" s="28">
        <f t="shared" si="55"/>
        <v>0</v>
      </c>
      <c r="O128" s="28">
        <f t="shared" si="55"/>
        <v>0</v>
      </c>
      <c r="P128" s="28">
        <f t="shared" si="55"/>
        <v>1150</v>
      </c>
      <c r="Q128" s="28">
        <f t="shared" si="55"/>
        <v>0</v>
      </c>
      <c r="R128" s="28">
        <f t="shared" si="55"/>
        <v>0</v>
      </c>
      <c r="S128" s="28">
        <f t="shared" si="36"/>
        <v>1150</v>
      </c>
      <c r="T128" s="28">
        <f t="shared" si="55"/>
        <v>0</v>
      </c>
      <c r="U128" s="28">
        <f t="shared" si="55"/>
        <v>0</v>
      </c>
      <c r="V128" s="28">
        <f t="shared" si="43"/>
        <v>1150</v>
      </c>
      <c r="W128" s="28">
        <f t="shared" si="55"/>
        <v>0</v>
      </c>
      <c r="X128" s="28">
        <f t="shared" si="55"/>
        <v>0</v>
      </c>
      <c r="Y128" s="28">
        <f t="shared" si="44"/>
        <v>1150</v>
      </c>
      <c r="Z128" s="28">
        <f t="shared" si="55"/>
        <v>0</v>
      </c>
      <c r="AA128" s="28">
        <f t="shared" si="55"/>
        <v>0</v>
      </c>
      <c r="AB128" s="28">
        <f t="shared" si="45"/>
        <v>1150</v>
      </c>
      <c r="AC128" s="28">
        <f t="shared" si="55"/>
        <v>0</v>
      </c>
      <c r="AD128" s="28">
        <f t="shared" si="55"/>
        <v>0</v>
      </c>
      <c r="AE128" s="28">
        <f t="shared" ref="AE128:AE136" si="56">AB128+AC128+AD128</f>
        <v>1150</v>
      </c>
      <c r="AF128" s="28">
        <f t="shared" si="55"/>
        <v>0</v>
      </c>
      <c r="AG128" s="28">
        <f t="shared" si="55"/>
        <v>0</v>
      </c>
      <c r="AH128" s="28">
        <f t="shared" si="38"/>
        <v>1150</v>
      </c>
      <c r="AI128" s="28">
        <f t="shared" si="55"/>
        <v>0</v>
      </c>
      <c r="AJ128" s="28">
        <f t="shared" si="55"/>
        <v>0</v>
      </c>
      <c r="AK128" s="28">
        <f t="shared" si="39"/>
        <v>1150</v>
      </c>
      <c r="AL128" s="132">
        <f t="shared" si="55"/>
        <v>1155</v>
      </c>
      <c r="AM128" s="132">
        <f t="shared" si="55"/>
        <v>1155</v>
      </c>
    </row>
    <row r="129" spans="1:39" ht="60.75" customHeight="1" x14ac:dyDescent="0.25">
      <c r="A129" s="167" t="s">
        <v>481</v>
      </c>
      <c r="B129" s="184" t="s">
        <v>32</v>
      </c>
      <c r="C129" s="185" t="s">
        <v>44</v>
      </c>
      <c r="D129" s="185" t="s">
        <v>159</v>
      </c>
      <c r="E129" s="185"/>
      <c r="F129" s="186">
        <f>F130</f>
        <v>5</v>
      </c>
      <c r="G129" s="186">
        <f>G130</f>
        <v>0</v>
      </c>
      <c r="H129" s="186">
        <f t="shared" si="34"/>
        <v>5</v>
      </c>
      <c r="I129" s="186">
        <f>I131</f>
        <v>0</v>
      </c>
      <c r="J129" s="186">
        <f t="shared" si="40"/>
        <v>5</v>
      </c>
      <c r="K129" s="186">
        <f t="shared" ref="K129:AJ129" si="57">K131</f>
        <v>0</v>
      </c>
      <c r="L129" s="186">
        <f t="shared" si="57"/>
        <v>0</v>
      </c>
      <c r="M129" s="186">
        <f t="shared" si="42"/>
        <v>5</v>
      </c>
      <c r="N129" s="186">
        <f t="shared" si="57"/>
        <v>0</v>
      </c>
      <c r="O129" s="186">
        <f t="shared" si="57"/>
        <v>0</v>
      </c>
      <c r="P129" s="186">
        <f t="shared" si="57"/>
        <v>0</v>
      </c>
      <c r="Q129" s="186">
        <f t="shared" si="57"/>
        <v>0</v>
      </c>
      <c r="R129" s="186">
        <f t="shared" si="57"/>
        <v>0</v>
      </c>
      <c r="S129" s="186">
        <f t="shared" si="36"/>
        <v>0</v>
      </c>
      <c r="T129" s="186">
        <f t="shared" si="57"/>
        <v>0</v>
      </c>
      <c r="U129" s="186">
        <f t="shared" si="57"/>
        <v>0</v>
      </c>
      <c r="V129" s="186">
        <f t="shared" si="43"/>
        <v>0</v>
      </c>
      <c r="W129" s="186">
        <f t="shared" si="57"/>
        <v>0</v>
      </c>
      <c r="X129" s="186">
        <f t="shared" si="57"/>
        <v>0</v>
      </c>
      <c r="Y129" s="186">
        <f t="shared" si="44"/>
        <v>0</v>
      </c>
      <c r="Z129" s="186">
        <f t="shared" si="57"/>
        <v>0</v>
      </c>
      <c r="AA129" s="186">
        <f t="shared" si="57"/>
        <v>0</v>
      </c>
      <c r="AB129" s="186">
        <f t="shared" si="45"/>
        <v>0</v>
      </c>
      <c r="AC129" s="186">
        <f t="shared" si="57"/>
        <v>0</v>
      </c>
      <c r="AD129" s="186">
        <f t="shared" si="57"/>
        <v>0</v>
      </c>
      <c r="AE129" s="186">
        <f t="shared" si="57"/>
        <v>0</v>
      </c>
      <c r="AF129" s="186">
        <f t="shared" si="57"/>
        <v>0</v>
      </c>
      <c r="AG129" s="186">
        <f t="shared" si="57"/>
        <v>0</v>
      </c>
      <c r="AH129" s="186">
        <f t="shared" si="38"/>
        <v>0</v>
      </c>
      <c r="AI129" s="186">
        <f t="shared" si="57"/>
        <v>0</v>
      </c>
      <c r="AJ129" s="186">
        <f t="shared" si="57"/>
        <v>0</v>
      </c>
      <c r="AK129" s="186">
        <f t="shared" si="39"/>
        <v>0</v>
      </c>
      <c r="AL129" s="186">
        <f>AL130</f>
        <v>5</v>
      </c>
      <c r="AM129" s="186">
        <f>AM130</f>
        <v>5</v>
      </c>
    </row>
    <row r="130" spans="1:39" ht="33.75" customHeight="1" x14ac:dyDescent="0.25">
      <c r="A130" s="7" t="s">
        <v>10</v>
      </c>
      <c r="B130" s="27" t="s">
        <v>32</v>
      </c>
      <c r="C130" s="8" t="s">
        <v>44</v>
      </c>
      <c r="D130" s="8" t="s">
        <v>159</v>
      </c>
      <c r="E130" s="8" t="s">
        <v>11</v>
      </c>
      <c r="F130" s="6">
        <v>5</v>
      </c>
      <c r="G130" s="6"/>
      <c r="H130" s="6">
        <f t="shared" si="34"/>
        <v>5</v>
      </c>
      <c r="I130" s="6"/>
      <c r="J130" s="6">
        <f t="shared" si="40"/>
        <v>5</v>
      </c>
      <c r="K130" s="6"/>
      <c r="L130" s="6"/>
      <c r="M130" s="6">
        <f t="shared" si="42"/>
        <v>5</v>
      </c>
      <c r="N130" s="6"/>
      <c r="O130" s="6"/>
      <c r="P130" s="6">
        <f t="shared" si="35"/>
        <v>5</v>
      </c>
      <c r="Q130" s="6"/>
      <c r="R130" s="6"/>
      <c r="S130" s="6">
        <f t="shared" si="36"/>
        <v>5</v>
      </c>
      <c r="T130" s="6"/>
      <c r="U130" s="6"/>
      <c r="V130" s="6">
        <f t="shared" si="43"/>
        <v>5</v>
      </c>
      <c r="W130" s="6"/>
      <c r="X130" s="6"/>
      <c r="Y130" s="6">
        <f t="shared" si="44"/>
        <v>5</v>
      </c>
      <c r="Z130" s="6"/>
      <c r="AA130" s="6"/>
      <c r="AB130" s="6">
        <f t="shared" si="45"/>
        <v>5</v>
      </c>
      <c r="AC130" s="6"/>
      <c r="AD130" s="6"/>
      <c r="AE130" s="6">
        <f t="shared" si="56"/>
        <v>5</v>
      </c>
      <c r="AF130" s="6"/>
      <c r="AG130" s="6"/>
      <c r="AH130" s="6">
        <f t="shared" si="38"/>
        <v>5</v>
      </c>
      <c r="AI130" s="6"/>
      <c r="AJ130" s="6"/>
      <c r="AK130" s="6">
        <f t="shared" si="39"/>
        <v>5</v>
      </c>
      <c r="AL130" s="6">
        <v>5</v>
      </c>
      <c r="AM130" s="6">
        <v>5</v>
      </c>
    </row>
    <row r="131" spans="1:39" ht="33.75" hidden="1" customHeight="1" x14ac:dyDescent="0.25">
      <c r="A131" s="1" t="s">
        <v>19</v>
      </c>
      <c r="B131" s="27" t="s">
        <v>32</v>
      </c>
      <c r="C131" s="8" t="s">
        <v>44</v>
      </c>
      <c r="D131" s="8" t="s">
        <v>159</v>
      </c>
      <c r="E131" s="8" t="s">
        <v>20</v>
      </c>
      <c r="F131" s="133"/>
      <c r="G131" s="133"/>
      <c r="H131" s="6">
        <f t="shared" si="34"/>
        <v>0</v>
      </c>
      <c r="I131" s="6"/>
      <c r="J131" s="6">
        <f t="shared" si="40"/>
        <v>0</v>
      </c>
      <c r="K131" s="6"/>
      <c r="L131" s="6"/>
      <c r="M131" s="6">
        <f t="shared" si="42"/>
        <v>0</v>
      </c>
      <c r="N131" s="6"/>
      <c r="O131" s="6"/>
      <c r="P131" s="6">
        <f t="shared" si="35"/>
        <v>0</v>
      </c>
      <c r="Q131" s="6"/>
      <c r="R131" s="6"/>
      <c r="S131" s="6">
        <f t="shared" si="36"/>
        <v>0</v>
      </c>
      <c r="T131" s="6"/>
      <c r="U131" s="6"/>
      <c r="V131" s="6">
        <f t="shared" si="43"/>
        <v>0</v>
      </c>
      <c r="W131" s="6"/>
      <c r="X131" s="6"/>
      <c r="Y131" s="6">
        <f t="shared" si="44"/>
        <v>0</v>
      </c>
      <c r="Z131" s="6"/>
      <c r="AA131" s="6"/>
      <c r="AB131" s="6">
        <f t="shared" si="45"/>
        <v>0</v>
      </c>
      <c r="AC131" s="6"/>
      <c r="AD131" s="6"/>
      <c r="AE131" s="6">
        <f t="shared" si="56"/>
        <v>0</v>
      </c>
      <c r="AF131" s="6"/>
      <c r="AG131" s="6"/>
      <c r="AH131" s="6">
        <f t="shared" si="38"/>
        <v>0</v>
      </c>
      <c r="AI131" s="6"/>
      <c r="AJ131" s="6"/>
      <c r="AK131" s="6">
        <f t="shared" si="39"/>
        <v>0</v>
      </c>
      <c r="AL131" s="133"/>
      <c r="AM131" s="133"/>
    </row>
    <row r="132" spans="1:39" ht="33.75" hidden="1" customHeight="1" x14ac:dyDescent="0.25">
      <c r="A132" s="1" t="s">
        <v>116</v>
      </c>
      <c r="B132" s="27" t="s">
        <v>32</v>
      </c>
      <c r="C132" s="8" t="s">
        <v>44</v>
      </c>
      <c r="D132" s="8" t="s">
        <v>117</v>
      </c>
      <c r="E132" s="8" t="s">
        <v>20</v>
      </c>
      <c r="F132" s="133"/>
      <c r="G132" s="133"/>
      <c r="H132" s="6">
        <f t="shared" si="34"/>
        <v>0</v>
      </c>
      <c r="I132" s="6"/>
      <c r="J132" s="6">
        <f t="shared" si="40"/>
        <v>0</v>
      </c>
      <c r="K132" s="6"/>
      <c r="L132" s="6"/>
      <c r="M132" s="6">
        <f t="shared" si="42"/>
        <v>0</v>
      </c>
      <c r="N132" s="6"/>
      <c r="O132" s="6"/>
      <c r="P132" s="6">
        <f t="shared" si="35"/>
        <v>0</v>
      </c>
      <c r="Q132" s="6"/>
      <c r="R132" s="6"/>
      <c r="S132" s="6">
        <f t="shared" si="36"/>
        <v>0</v>
      </c>
      <c r="T132" s="6"/>
      <c r="U132" s="6"/>
      <c r="V132" s="6">
        <f t="shared" si="43"/>
        <v>0</v>
      </c>
      <c r="W132" s="6"/>
      <c r="X132" s="6"/>
      <c r="Y132" s="6">
        <f t="shared" si="44"/>
        <v>0</v>
      </c>
      <c r="Z132" s="6"/>
      <c r="AA132" s="6"/>
      <c r="AB132" s="6">
        <f t="shared" si="45"/>
        <v>0</v>
      </c>
      <c r="AC132" s="6"/>
      <c r="AD132" s="6"/>
      <c r="AE132" s="6">
        <f t="shared" si="56"/>
        <v>0</v>
      </c>
      <c r="AF132" s="6"/>
      <c r="AG132" s="6"/>
      <c r="AH132" s="6">
        <f t="shared" si="38"/>
        <v>0</v>
      </c>
      <c r="AI132" s="6"/>
      <c r="AJ132" s="6"/>
      <c r="AK132" s="6">
        <f t="shared" si="39"/>
        <v>0</v>
      </c>
      <c r="AL132" s="133"/>
      <c r="AM132" s="133"/>
    </row>
    <row r="133" spans="1:39" ht="33.75" customHeight="1" x14ac:dyDescent="0.25">
      <c r="A133" s="1" t="s">
        <v>124</v>
      </c>
      <c r="B133" s="27" t="s">
        <v>32</v>
      </c>
      <c r="C133" s="8" t="s">
        <v>44</v>
      </c>
      <c r="D133" s="8" t="s">
        <v>156</v>
      </c>
      <c r="E133" s="8"/>
      <c r="F133" s="133">
        <f>F134+F135</f>
        <v>1150</v>
      </c>
      <c r="G133" s="133">
        <f>G134</f>
        <v>0</v>
      </c>
      <c r="H133" s="6">
        <f t="shared" si="34"/>
        <v>1150</v>
      </c>
      <c r="I133" s="6">
        <f t="shared" ref="I133:AJ133" si="58">I134</f>
        <v>0</v>
      </c>
      <c r="J133" s="6">
        <f t="shared" si="40"/>
        <v>1150</v>
      </c>
      <c r="K133" s="6">
        <f t="shared" si="58"/>
        <v>0</v>
      </c>
      <c r="L133" s="6">
        <f>L134+L135</f>
        <v>0</v>
      </c>
      <c r="M133" s="6">
        <f t="shared" si="42"/>
        <v>1150</v>
      </c>
      <c r="N133" s="6">
        <f t="shared" si="58"/>
        <v>0</v>
      </c>
      <c r="O133" s="6">
        <f t="shared" si="58"/>
        <v>0</v>
      </c>
      <c r="P133" s="6">
        <f t="shared" si="35"/>
        <v>1150</v>
      </c>
      <c r="Q133" s="6">
        <f t="shared" si="58"/>
        <v>0</v>
      </c>
      <c r="R133" s="6">
        <f t="shared" si="58"/>
        <v>0</v>
      </c>
      <c r="S133" s="6">
        <f t="shared" si="36"/>
        <v>1150</v>
      </c>
      <c r="T133" s="6">
        <f t="shared" si="58"/>
        <v>0</v>
      </c>
      <c r="U133" s="6">
        <f t="shared" si="58"/>
        <v>0</v>
      </c>
      <c r="V133" s="6">
        <f t="shared" si="43"/>
        <v>1150</v>
      </c>
      <c r="W133" s="6">
        <f t="shared" si="58"/>
        <v>0</v>
      </c>
      <c r="X133" s="6">
        <f t="shared" si="58"/>
        <v>0</v>
      </c>
      <c r="Y133" s="6">
        <f t="shared" si="44"/>
        <v>1150</v>
      </c>
      <c r="Z133" s="6">
        <f t="shared" si="58"/>
        <v>0</v>
      </c>
      <c r="AA133" s="6">
        <f t="shared" si="58"/>
        <v>0</v>
      </c>
      <c r="AB133" s="6">
        <f t="shared" si="45"/>
        <v>1150</v>
      </c>
      <c r="AC133" s="6">
        <f t="shared" si="58"/>
        <v>0</v>
      </c>
      <c r="AD133" s="6">
        <f t="shared" si="58"/>
        <v>0</v>
      </c>
      <c r="AE133" s="6">
        <f t="shared" si="58"/>
        <v>1000</v>
      </c>
      <c r="AF133" s="6">
        <f t="shared" si="58"/>
        <v>0</v>
      </c>
      <c r="AG133" s="6">
        <f t="shared" si="58"/>
        <v>0</v>
      </c>
      <c r="AH133" s="6">
        <f t="shared" si="38"/>
        <v>1000</v>
      </c>
      <c r="AI133" s="6">
        <f t="shared" si="58"/>
        <v>0</v>
      </c>
      <c r="AJ133" s="6">
        <f t="shared" si="58"/>
        <v>0</v>
      </c>
      <c r="AK133" s="6">
        <f t="shared" si="39"/>
        <v>1000</v>
      </c>
      <c r="AL133" s="133">
        <f t="shared" ref="AL133:AM133" si="59">AL134+AL135</f>
        <v>1150</v>
      </c>
      <c r="AM133" s="133">
        <f t="shared" si="59"/>
        <v>1150</v>
      </c>
    </row>
    <row r="134" spans="1:39" ht="33.75" customHeight="1" x14ac:dyDescent="0.25">
      <c r="A134" s="1" t="s">
        <v>229</v>
      </c>
      <c r="B134" s="27" t="s">
        <v>32</v>
      </c>
      <c r="C134" s="8" t="s">
        <v>44</v>
      </c>
      <c r="D134" s="8" t="s">
        <v>156</v>
      </c>
      <c r="E134" s="8" t="s">
        <v>11</v>
      </c>
      <c r="F134" s="6">
        <v>1000</v>
      </c>
      <c r="G134" s="6"/>
      <c r="H134" s="6">
        <f t="shared" si="34"/>
        <v>1000</v>
      </c>
      <c r="I134" s="6"/>
      <c r="J134" s="6">
        <f t="shared" si="40"/>
        <v>1000</v>
      </c>
      <c r="K134" s="6"/>
      <c r="L134" s="6"/>
      <c r="M134" s="6">
        <f t="shared" si="42"/>
        <v>1000</v>
      </c>
      <c r="N134" s="6"/>
      <c r="O134" s="6"/>
      <c r="P134" s="6">
        <f t="shared" si="35"/>
        <v>1000</v>
      </c>
      <c r="Q134" s="6"/>
      <c r="R134" s="6"/>
      <c r="S134" s="6">
        <f t="shared" si="36"/>
        <v>1000</v>
      </c>
      <c r="T134" s="6"/>
      <c r="U134" s="6"/>
      <c r="V134" s="6">
        <f t="shared" si="43"/>
        <v>1000</v>
      </c>
      <c r="W134" s="6"/>
      <c r="X134" s="6"/>
      <c r="Y134" s="6">
        <f t="shared" si="44"/>
        <v>1000</v>
      </c>
      <c r="Z134" s="6"/>
      <c r="AA134" s="6"/>
      <c r="AB134" s="6">
        <f t="shared" si="45"/>
        <v>1000</v>
      </c>
      <c r="AC134" s="6"/>
      <c r="AD134" s="6"/>
      <c r="AE134" s="6">
        <f t="shared" si="56"/>
        <v>1000</v>
      </c>
      <c r="AF134" s="6"/>
      <c r="AG134" s="6"/>
      <c r="AH134" s="6">
        <f t="shared" si="38"/>
        <v>1000</v>
      </c>
      <c r="AI134" s="6"/>
      <c r="AJ134" s="6"/>
      <c r="AK134" s="6">
        <f t="shared" si="39"/>
        <v>1000</v>
      </c>
      <c r="AL134" s="6">
        <v>1000</v>
      </c>
      <c r="AM134" s="6">
        <v>1000</v>
      </c>
    </row>
    <row r="135" spans="1:39" ht="33.75" customHeight="1" x14ac:dyDescent="0.25">
      <c r="A135" s="18" t="s">
        <v>451</v>
      </c>
      <c r="B135" s="27" t="s">
        <v>32</v>
      </c>
      <c r="C135" s="8" t="s">
        <v>44</v>
      </c>
      <c r="D135" s="8" t="s">
        <v>156</v>
      </c>
      <c r="E135" s="8" t="s">
        <v>11</v>
      </c>
      <c r="F135" s="6">
        <v>150</v>
      </c>
      <c r="G135" s="6"/>
      <c r="H135" s="6">
        <f t="shared" si="34"/>
        <v>150</v>
      </c>
      <c r="I135" s="6"/>
      <c r="J135" s="6">
        <f t="shared" si="40"/>
        <v>150</v>
      </c>
      <c r="K135" s="6"/>
      <c r="L135" s="6">
        <f>L136</f>
        <v>0</v>
      </c>
      <c r="M135" s="6">
        <f t="shared" si="42"/>
        <v>150</v>
      </c>
      <c r="N135" s="6"/>
      <c r="O135" s="6"/>
      <c r="P135" s="6">
        <f t="shared" si="35"/>
        <v>150</v>
      </c>
      <c r="Q135" s="6"/>
      <c r="R135" s="6"/>
      <c r="S135" s="6">
        <f t="shared" si="36"/>
        <v>150</v>
      </c>
      <c r="T135" s="6"/>
      <c r="U135" s="6"/>
      <c r="V135" s="6">
        <f t="shared" si="43"/>
        <v>150</v>
      </c>
      <c r="W135" s="6"/>
      <c r="X135" s="6"/>
      <c r="Y135" s="6">
        <f t="shared" si="44"/>
        <v>150</v>
      </c>
      <c r="Z135" s="6"/>
      <c r="AA135" s="6"/>
      <c r="AB135" s="6">
        <f t="shared" si="45"/>
        <v>150</v>
      </c>
      <c r="AC135" s="6"/>
      <c r="AD135" s="6"/>
      <c r="AE135" s="6">
        <f t="shared" si="56"/>
        <v>150</v>
      </c>
      <c r="AF135" s="6"/>
      <c r="AG135" s="6"/>
      <c r="AH135" s="6">
        <f t="shared" si="38"/>
        <v>150</v>
      </c>
      <c r="AI135" s="6"/>
      <c r="AJ135" s="6"/>
      <c r="AK135" s="6">
        <f t="shared" si="39"/>
        <v>150</v>
      </c>
      <c r="AL135" s="6">
        <v>150</v>
      </c>
      <c r="AM135" s="6">
        <v>150</v>
      </c>
    </row>
    <row r="136" spans="1:39" ht="33.75" hidden="1" customHeight="1" x14ac:dyDescent="0.25">
      <c r="A136" s="5" t="s">
        <v>10</v>
      </c>
      <c r="B136" s="27" t="s">
        <v>32</v>
      </c>
      <c r="C136" s="8" t="s">
        <v>44</v>
      </c>
      <c r="D136" s="8" t="s">
        <v>156</v>
      </c>
      <c r="E136" s="8" t="s">
        <v>11</v>
      </c>
      <c r="F136" s="6"/>
      <c r="G136" s="6"/>
      <c r="H136" s="6">
        <f t="shared" si="34"/>
        <v>0</v>
      </c>
      <c r="I136" s="6"/>
      <c r="J136" s="6">
        <f t="shared" si="40"/>
        <v>0</v>
      </c>
      <c r="K136" s="6"/>
      <c r="L136" s="6"/>
      <c r="M136" s="6">
        <f t="shared" si="42"/>
        <v>0</v>
      </c>
      <c r="N136" s="6"/>
      <c r="O136" s="6"/>
      <c r="P136" s="6">
        <f t="shared" si="35"/>
        <v>0</v>
      </c>
      <c r="Q136" s="6"/>
      <c r="R136" s="6"/>
      <c r="S136" s="6">
        <f t="shared" si="36"/>
        <v>0</v>
      </c>
      <c r="T136" s="6"/>
      <c r="U136" s="6"/>
      <c r="V136" s="6">
        <f t="shared" si="43"/>
        <v>0</v>
      </c>
      <c r="W136" s="6"/>
      <c r="X136" s="6"/>
      <c r="Y136" s="6">
        <f t="shared" si="44"/>
        <v>0</v>
      </c>
      <c r="Z136" s="6"/>
      <c r="AA136" s="6"/>
      <c r="AB136" s="6">
        <f t="shared" si="45"/>
        <v>0</v>
      </c>
      <c r="AC136" s="6"/>
      <c r="AD136" s="6"/>
      <c r="AE136" s="6">
        <f t="shared" si="56"/>
        <v>0</v>
      </c>
      <c r="AF136" s="6"/>
      <c r="AG136" s="6"/>
      <c r="AH136" s="6">
        <f t="shared" si="38"/>
        <v>0</v>
      </c>
      <c r="AI136" s="6"/>
      <c r="AJ136" s="6"/>
      <c r="AK136" s="6">
        <f t="shared" si="39"/>
        <v>0</v>
      </c>
      <c r="AL136" s="6"/>
      <c r="AM136" s="6"/>
    </row>
    <row r="137" spans="1:39" ht="21" customHeight="1" x14ac:dyDescent="0.25">
      <c r="A137" s="5"/>
      <c r="B137" s="27"/>
      <c r="C137" s="8"/>
      <c r="D137" s="8"/>
      <c r="E137" s="8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>
        <f t="shared" si="44"/>
        <v>0</v>
      </c>
      <c r="Z137" s="6"/>
      <c r="AA137" s="6"/>
      <c r="AB137" s="6">
        <f t="shared" si="45"/>
        <v>0</v>
      </c>
      <c r="AC137" s="6"/>
      <c r="AD137" s="6"/>
      <c r="AE137" s="6"/>
      <c r="AF137" s="6"/>
      <c r="AG137" s="6"/>
      <c r="AH137" s="6"/>
      <c r="AI137" s="6"/>
      <c r="AJ137" s="6"/>
      <c r="AK137" s="6">
        <f t="shared" si="39"/>
        <v>0</v>
      </c>
      <c r="AL137" s="6"/>
      <c r="AM137" s="6"/>
    </row>
    <row r="138" spans="1:39" s="55" customFormat="1" ht="33.75" customHeight="1" x14ac:dyDescent="0.25">
      <c r="A138" s="67" t="s">
        <v>45</v>
      </c>
      <c r="B138" s="68">
        <v>902</v>
      </c>
      <c r="C138" s="58" t="s">
        <v>46</v>
      </c>
      <c r="D138" s="58"/>
      <c r="E138" s="58"/>
      <c r="F138" s="132">
        <f>F142+F169</f>
        <v>6618.4000000000005</v>
      </c>
      <c r="G138" s="132">
        <f>G142+G169+G139</f>
        <v>101484.09999999999</v>
      </c>
      <c r="H138" s="6">
        <f t="shared" ref="H138:H176" si="60">F138+G138</f>
        <v>108102.49999999999</v>
      </c>
      <c r="I138" s="28" t="e">
        <f>I142+I169</f>
        <v>#REF!</v>
      </c>
      <c r="J138" s="26" t="e">
        <f t="shared" si="40"/>
        <v>#REF!</v>
      </c>
      <c r="K138" s="28" t="e">
        <f>K142+K169</f>
        <v>#REF!</v>
      </c>
      <c r="L138" s="28" t="e">
        <f>L142+L169</f>
        <v>#REF!</v>
      </c>
      <c r="M138" s="26" t="e">
        <f t="shared" si="42"/>
        <v>#REF!</v>
      </c>
      <c r="N138" s="28" t="e">
        <f t="shared" ref="N138:U138" si="61">N142+N169</f>
        <v>#REF!</v>
      </c>
      <c r="O138" s="28" t="e">
        <f t="shared" si="61"/>
        <v>#REF!</v>
      </c>
      <c r="P138" s="28" t="e">
        <f t="shared" si="61"/>
        <v>#REF!</v>
      </c>
      <c r="Q138" s="28" t="e">
        <f t="shared" si="61"/>
        <v>#REF!</v>
      </c>
      <c r="R138" s="28" t="e">
        <f t="shared" si="61"/>
        <v>#REF!</v>
      </c>
      <c r="S138" s="28" t="e">
        <f t="shared" si="61"/>
        <v>#REF!</v>
      </c>
      <c r="T138" s="28" t="e">
        <f t="shared" si="61"/>
        <v>#REF!</v>
      </c>
      <c r="U138" s="28" t="e">
        <f t="shared" si="61"/>
        <v>#REF!</v>
      </c>
      <c r="V138" s="26" t="e">
        <f t="shared" si="43"/>
        <v>#REF!</v>
      </c>
      <c r="W138" s="28" t="e">
        <f>W142+W169</f>
        <v>#REF!</v>
      </c>
      <c r="X138" s="28" t="e">
        <f>X142+X169</f>
        <v>#REF!</v>
      </c>
      <c r="Y138" s="26" t="e">
        <f t="shared" si="44"/>
        <v>#REF!</v>
      </c>
      <c r="Z138" s="28" t="e">
        <f>Z142+Z169</f>
        <v>#REF!</v>
      </c>
      <c r="AA138" s="28" t="e">
        <f>AA142+AA169</f>
        <v>#REF!</v>
      </c>
      <c r="AB138" s="26" t="e">
        <f t="shared" si="45"/>
        <v>#REF!</v>
      </c>
      <c r="AC138" s="28" t="e">
        <f>AC142+AC169</f>
        <v>#REF!</v>
      </c>
      <c r="AD138" s="28" t="e">
        <f>AD142+AD169</f>
        <v>#REF!</v>
      </c>
      <c r="AE138" s="28" t="e">
        <f>AE142+AE169</f>
        <v>#REF!</v>
      </c>
      <c r="AF138" s="28" t="e">
        <f>AF142+AF169</f>
        <v>#REF!</v>
      </c>
      <c r="AG138" s="28" t="e">
        <f>AG142+AG169</f>
        <v>#REF!</v>
      </c>
      <c r="AH138" s="26" t="e">
        <f t="shared" si="38"/>
        <v>#REF!</v>
      </c>
      <c r="AI138" s="28" t="e">
        <f>AI142+AI169</f>
        <v>#REF!</v>
      </c>
      <c r="AJ138" s="28" t="e">
        <f>AJ142+AJ169</f>
        <v>#REF!</v>
      </c>
      <c r="AK138" s="26" t="e">
        <f t="shared" si="39"/>
        <v>#REF!</v>
      </c>
      <c r="AL138" s="132">
        <f>AL142+AL166+AL169+AL139</f>
        <v>367593.5</v>
      </c>
      <c r="AM138" s="132">
        <f>AM142+AM166+AM169+AM139</f>
        <v>7931.3000000000011</v>
      </c>
    </row>
    <row r="139" spans="1:39" s="55" customFormat="1" ht="33.75" customHeight="1" x14ac:dyDescent="0.25">
      <c r="A139" s="60" t="s">
        <v>452</v>
      </c>
      <c r="B139" s="68">
        <v>902</v>
      </c>
      <c r="C139" s="58" t="s">
        <v>453</v>
      </c>
      <c r="D139" s="8"/>
      <c r="E139" s="8"/>
      <c r="F139" s="132"/>
      <c r="G139" s="132">
        <f>G140:G140</f>
        <v>461.2</v>
      </c>
      <c r="H139" s="6">
        <f t="shared" si="60"/>
        <v>461.2</v>
      </c>
      <c r="I139" s="28"/>
      <c r="J139" s="26"/>
      <c r="K139" s="28"/>
      <c r="L139" s="28"/>
      <c r="M139" s="26"/>
      <c r="N139" s="28"/>
      <c r="O139" s="28"/>
      <c r="P139" s="28"/>
      <c r="Q139" s="28"/>
      <c r="R139" s="28"/>
      <c r="S139" s="28"/>
      <c r="T139" s="28"/>
      <c r="U139" s="28"/>
      <c r="V139" s="26"/>
      <c r="W139" s="28"/>
      <c r="X139" s="28"/>
      <c r="Y139" s="26"/>
      <c r="Z139" s="28"/>
      <c r="AA139" s="28"/>
      <c r="AB139" s="26"/>
      <c r="AC139" s="28"/>
      <c r="AD139" s="28"/>
      <c r="AE139" s="28"/>
      <c r="AF139" s="28"/>
      <c r="AG139" s="28"/>
      <c r="AH139" s="26"/>
      <c r="AI139" s="28"/>
      <c r="AJ139" s="28"/>
      <c r="AK139" s="26"/>
      <c r="AL139" s="132">
        <f>AL140</f>
        <v>486.1</v>
      </c>
      <c r="AM139" s="132">
        <f>AM140</f>
        <v>486.1</v>
      </c>
    </row>
    <row r="140" spans="1:39" s="55" customFormat="1" ht="33.75" customHeight="1" x14ac:dyDescent="0.25">
      <c r="A140" s="67" t="s">
        <v>454</v>
      </c>
      <c r="B140" s="27">
        <v>902</v>
      </c>
      <c r="C140" s="8" t="s">
        <v>453</v>
      </c>
      <c r="D140" s="8" t="s">
        <v>156</v>
      </c>
      <c r="E140" s="8"/>
      <c r="F140" s="132"/>
      <c r="G140" s="133">
        <f>G141</f>
        <v>461.2</v>
      </c>
      <c r="H140" s="6">
        <f t="shared" si="60"/>
        <v>461.2</v>
      </c>
      <c r="I140" s="28"/>
      <c r="J140" s="26"/>
      <c r="K140" s="28"/>
      <c r="L140" s="28"/>
      <c r="M140" s="26"/>
      <c r="N140" s="28"/>
      <c r="O140" s="28"/>
      <c r="P140" s="28"/>
      <c r="Q140" s="28"/>
      <c r="R140" s="28"/>
      <c r="S140" s="28"/>
      <c r="T140" s="28"/>
      <c r="U140" s="28"/>
      <c r="V140" s="26"/>
      <c r="W140" s="28"/>
      <c r="X140" s="28"/>
      <c r="Y140" s="26"/>
      <c r="Z140" s="28"/>
      <c r="AA140" s="28"/>
      <c r="AB140" s="26"/>
      <c r="AC140" s="28"/>
      <c r="AD140" s="28"/>
      <c r="AE140" s="28"/>
      <c r="AF140" s="28"/>
      <c r="AG140" s="28"/>
      <c r="AH140" s="26"/>
      <c r="AI140" s="28"/>
      <c r="AJ140" s="28"/>
      <c r="AK140" s="26"/>
      <c r="AL140" s="132">
        <f>AL141</f>
        <v>486.1</v>
      </c>
      <c r="AM140" s="132">
        <f>AM141</f>
        <v>486.1</v>
      </c>
    </row>
    <row r="141" spans="1:39" s="55" customFormat="1" ht="33.75" customHeight="1" x14ac:dyDescent="0.25">
      <c r="A141" s="35" t="s">
        <v>10</v>
      </c>
      <c r="B141" s="76">
        <v>902</v>
      </c>
      <c r="C141" s="8" t="s">
        <v>453</v>
      </c>
      <c r="D141" s="8" t="s">
        <v>156</v>
      </c>
      <c r="E141" s="8" t="s">
        <v>11</v>
      </c>
      <c r="F141" s="28"/>
      <c r="G141" s="6">
        <v>461.2</v>
      </c>
      <c r="H141" s="6">
        <f t="shared" si="60"/>
        <v>461.2</v>
      </c>
      <c r="I141" s="28"/>
      <c r="J141" s="26"/>
      <c r="K141" s="28"/>
      <c r="L141" s="28"/>
      <c r="M141" s="26"/>
      <c r="N141" s="28"/>
      <c r="O141" s="28"/>
      <c r="P141" s="28"/>
      <c r="Q141" s="28"/>
      <c r="R141" s="28"/>
      <c r="S141" s="28"/>
      <c r="T141" s="28"/>
      <c r="U141" s="28"/>
      <c r="V141" s="26"/>
      <c r="W141" s="28"/>
      <c r="X141" s="28"/>
      <c r="Y141" s="26"/>
      <c r="Z141" s="28"/>
      <c r="AA141" s="28"/>
      <c r="AB141" s="26"/>
      <c r="AC141" s="28"/>
      <c r="AD141" s="28"/>
      <c r="AE141" s="28"/>
      <c r="AF141" s="28"/>
      <c r="AG141" s="28"/>
      <c r="AH141" s="26"/>
      <c r="AI141" s="28"/>
      <c r="AJ141" s="28"/>
      <c r="AK141" s="26"/>
      <c r="AL141" s="28">
        <v>486.1</v>
      </c>
      <c r="AM141" s="28">
        <v>486.1</v>
      </c>
    </row>
    <row r="142" spans="1:39" s="55" customFormat="1" ht="33.75" customHeight="1" x14ac:dyDescent="0.25">
      <c r="A142" s="60" t="s">
        <v>47</v>
      </c>
      <c r="B142" s="68">
        <v>902</v>
      </c>
      <c r="C142" s="58" t="s">
        <v>48</v>
      </c>
      <c r="D142" s="58"/>
      <c r="E142" s="58"/>
      <c r="F142" s="132">
        <f>F145+F151+F162+F154+F163</f>
        <v>101.6</v>
      </c>
      <c r="G142" s="132">
        <f>G145+G151+G154+G163</f>
        <v>101022.9</v>
      </c>
      <c r="H142" s="126">
        <f t="shared" si="60"/>
        <v>101124.5</v>
      </c>
      <c r="I142" s="28">
        <f>I145+I151</f>
        <v>0</v>
      </c>
      <c r="J142" s="28">
        <f t="shared" si="40"/>
        <v>101124.5</v>
      </c>
      <c r="K142" s="28">
        <f>K145+K151</f>
        <v>0</v>
      </c>
      <c r="L142" s="28">
        <f>L145+L151</f>
        <v>0</v>
      </c>
      <c r="M142" s="28">
        <f t="shared" si="42"/>
        <v>101124.5</v>
      </c>
      <c r="N142" s="28">
        <f t="shared" ref="N142:U142" si="62">N145+N151</f>
        <v>0</v>
      </c>
      <c r="O142" s="28">
        <f t="shared" si="62"/>
        <v>0</v>
      </c>
      <c r="P142" s="28">
        <f t="shared" si="62"/>
        <v>888</v>
      </c>
      <c r="Q142" s="28">
        <f t="shared" si="62"/>
        <v>0</v>
      </c>
      <c r="R142" s="28">
        <f t="shared" si="62"/>
        <v>0</v>
      </c>
      <c r="S142" s="28">
        <f t="shared" si="62"/>
        <v>888</v>
      </c>
      <c r="T142" s="28">
        <f t="shared" si="62"/>
        <v>0</v>
      </c>
      <c r="U142" s="28">
        <f t="shared" si="62"/>
        <v>0</v>
      </c>
      <c r="V142" s="28">
        <f t="shared" si="43"/>
        <v>888</v>
      </c>
      <c r="W142" s="28">
        <f>W145+W151</f>
        <v>0</v>
      </c>
      <c r="X142" s="28">
        <f>X145+X151</f>
        <v>0</v>
      </c>
      <c r="Y142" s="28">
        <f t="shared" si="44"/>
        <v>888</v>
      </c>
      <c r="Z142" s="28">
        <f>Z145+Z151</f>
        <v>0</v>
      </c>
      <c r="AA142" s="28">
        <f>AA145+AA149+AA151</f>
        <v>0</v>
      </c>
      <c r="AB142" s="28">
        <f t="shared" si="45"/>
        <v>888</v>
      </c>
      <c r="AC142" s="28">
        <f t="shared" ref="AC142:AJ142" si="63">AC145+AC151</f>
        <v>0</v>
      </c>
      <c r="AD142" s="28">
        <f>AD145+AD151+AD162</f>
        <v>0</v>
      </c>
      <c r="AE142" s="28">
        <f t="shared" ref="AE142:AE176" si="64">AB142+AC142+AD142</f>
        <v>888</v>
      </c>
      <c r="AF142" s="28">
        <f t="shared" si="63"/>
        <v>0</v>
      </c>
      <c r="AG142" s="28">
        <f t="shared" si="63"/>
        <v>0</v>
      </c>
      <c r="AH142" s="28">
        <f t="shared" si="38"/>
        <v>888</v>
      </c>
      <c r="AI142" s="28">
        <f t="shared" si="63"/>
        <v>0</v>
      </c>
      <c r="AJ142" s="28">
        <f t="shared" si="63"/>
        <v>0</v>
      </c>
      <c r="AK142" s="28">
        <f t="shared" si="39"/>
        <v>888</v>
      </c>
      <c r="AL142" s="132">
        <f>AL151+AL154</f>
        <v>361025.60000000003</v>
      </c>
      <c r="AM142" s="132">
        <f>AM151+AM154+AM160+AM161</f>
        <v>1363.4</v>
      </c>
    </row>
    <row r="143" spans="1:39" ht="33.75" hidden="1" customHeight="1" x14ac:dyDescent="0.25">
      <c r="A143" s="71" t="s">
        <v>51</v>
      </c>
      <c r="B143" s="27">
        <v>902</v>
      </c>
      <c r="C143" s="8" t="s">
        <v>48</v>
      </c>
      <c r="D143" s="8" t="s">
        <v>160</v>
      </c>
      <c r="E143" s="8"/>
      <c r="F143" s="133">
        <f>F144</f>
        <v>0</v>
      </c>
      <c r="G143" s="133">
        <f>G144</f>
        <v>0</v>
      </c>
      <c r="H143" s="6">
        <f t="shared" si="60"/>
        <v>0</v>
      </c>
      <c r="I143" s="6">
        <f>I144</f>
        <v>0</v>
      </c>
      <c r="J143" s="6">
        <f t="shared" si="40"/>
        <v>0</v>
      </c>
      <c r="K143" s="6">
        <f>K144</f>
        <v>0</v>
      </c>
      <c r="L143" s="6">
        <f>L144</f>
        <v>0</v>
      </c>
      <c r="M143" s="6">
        <f t="shared" si="42"/>
        <v>0</v>
      </c>
      <c r="N143" s="6">
        <f>N144</f>
        <v>0</v>
      </c>
      <c r="O143" s="6">
        <f>O144</f>
        <v>0</v>
      </c>
      <c r="P143" s="6">
        <f t="shared" si="35"/>
        <v>0</v>
      </c>
      <c r="Q143" s="6">
        <f>Q144</f>
        <v>0</v>
      </c>
      <c r="R143" s="6">
        <f>R144</f>
        <v>0</v>
      </c>
      <c r="S143" s="6">
        <f t="shared" si="36"/>
        <v>0</v>
      </c>
      <c r="T143" s="6">
        <f>T144</f>
        <v>0</v>
      </c>
      <c r="U143" s="6">
        <f>U144</f>
        <v>0</v>
      </c>
      <c r="V143" s="6">
        <f t="shared" si="43"/>
        <v>0</v>
      </c>
      <c r="W143" s="6">
        <f>W144</f>
        <v>0</v>
      </c>
      <c r="X143" s="6">
        <f>X144</f>
        <v>0</v>
      </c>
      <c r="Y143" s="6">
        <f t="shared" si="44"/>
        <v>0</v>
      </c>
      <c r="Z143" s="6">
        <f>Z144</f>
        <v>0</v>
      </c>
      <c r="AA143" s="6">
        <f>AA144</f>
        <v>0</v>
      </c>
      <c r="AB143" s="6">
        <f t="shared" si="45"/>
        <v>0</v>
      </c>
      <c r="AC143" s="6">
        <f>AC144</f>
        <v>0</v>
      </c>
      <c r="AD143" s="6">
        <f>AD144</f>
        <v>0</v>
      </c>
      <c r="AE143" s="6">
        <f t="shared" si="64"/>
        <v>0</v>
      </c>
      <c r="AF143" s="6">
        <f>AF144</f>
        <v>0</v>
      </c>
      <c r="AG143" s="6">
        <f>AG144</f>
        <v>0</v>
      </c>
      <c r="AH143" s="6">
        <f t="shared" si="38"/>
        <v>0</v>
      </c>
      <c r="AI143" s="6">
        <f>AI144</f>
        <v>0</v>
      </c>
      <c r="AJ143" s="6">
        <f>AJ144</f>
        <v>0</v>
      </c>
      <c r="AK143" s="6">
        <f t="shared" si="39"/>
        <v>0</v>
      </c>
      <c r="AL143" s="133">
        <f>AL144</f>
        <v>0</v>
      </c>
      <c r="AM143" s="133">
        <f>AM144</f>
        <v>0</v>
      </c>
    </row>
    <row r="144" spans="1:39" ht="33.75" hidden="1" customHeight="1" x14ac:dyDescent="0.25">
      <c r="A144" s="7" t="s">
        <v>10</v>
      </c>
      <c r="B144" s="27">
        <v>902</v>
      </c>
      <c r="C144" s="8" t="s">
        <v>48</v>
      </c>
      <c r="D144" s="8" t="s">
        <v>160</v>
      </c>
      <c r="E144" s="8" t="s">
        <v>11</v>
      </c>
      <c r="F144" s="133"/>
      <c r="G144" s="133"/>
      <c r="H144" s="6">
        <f t="shared" si="60"/>
        <v>0</v>
      </c>
      <c r="I144" s="6"/>
      <c r="J144" s="6">
        <f t="shared" si="40"/>
        <v>0</v>
      </c>
      <c r="K144" s="6"/>
      <c r="L144" s="6"/>
      <c r="M144" s="6">
        <f t="shared" si="42"/>
        <v>0</v>
      </c>
      <c r="N144" s="6"/>
      <c r="O144" s="6"/>
      <c r="P144" s="6">
        <f t="shared" si="35"/>
        <v>0</v>
      </c>
      <c r="Q144" s="6"/>
      <c r="R144" s="6"/>
      <c r="S144" s="6">
        <f t="shared" si="36"/>
        <v>0</v>
      </c>
      <c r="T144" s="6"/>
      <c r="U144" s="6"/>
      <c r="V144" s="6">
        <f t="shared" si="43"/>
        <v>0</v>
      </c>
      <c r="W144" s="6"/>
      <c r="X144" s="6"/>
      <c r="Y144" s="6">
        <f t="shared" si="44"/>
        <v>0</v>
      </c>
      <c r="Z144" s="6"/>
      <c r="AA144" s="6"/>
      <c r="AB144" s="6">
        <f t="shared" si="45"/>
        <v>0</v>
      </c>
      <c r="AC144" s="6"/>
      <c r="AD144" s="6"/>
      <c r="AE144" s="6">
        <f t="shared" si="64"/>
        <v>0</v>
      </c>
      <c r="AF144" s="6"/>
      <c r="AG144" s="6"/>
      <c r="AH144" s="6">
        <f t="shared" si="38"/>
        <v>0</v>
      </c>
      <c r="AI144" s="6"/>
      <c r="AJ144" s="6"/>
      <c r="AK144" s="6">
        <f t="shared" si="39"/>
        <v>0</v>
      </c>
      <c r="AL144" s="133"/>
      <c r="AM144" s="133"/>
    </row>
    <row r="145" spans="1:40" ht="33.75" hidden="1" customHeight="1" x14ac:dyDescent="0.25">
      <c r="A145" s="14" t="s">
        <v>282</v>
      </c>
      <c r="B145" s="8">
        <v>902</v>
      </c>
      <c r="C145" s="4" t="s">
        <v>48</v>
      </c>
      <c r="D145" s="4" t="s">
        <v>165</v>
      </c>
      <c r="E145" s="4"/>
      <c r="F145" s="133">
        <f>F146</f>
        <v>0</v>
      </c>
      <c r="G145" s="133">
        <f>G146</f>
        <v>0</v>
      </c>
      <c r="H145" s="6">
        <f t="shared" si="60"/>
        <v>0</v>
      </c>
      <c r="I145" s="6">
        <f t="shared" ref="I145:AM145" si="65">I146</f>
        <v>0</v>
      </c>
      <c r="J145" s="6">
        <f t="shared" si="40"/>
        <v>0</v>
      </c>
      <c r="K145" s="6">
        <f t="shared" si="65"/>
        <v>0</v>
      </c>
      <c r="L145" s="6">
        <f t="shared" si="65"/>
        <v>0</v>
      </c>
      <c r="M145" s="6">
        <f t="shared" si="42"/>
        <v>0</v>
      </c>
      <c r="N145" s="6">
        <f t="shared" si="65"/>
        <v>0</v>
      </c>
      <c r="O145" s="6">
        <f t="shared" si="65"/>
        <v>0</v>
      </c>
      <c r="P145" s="6">
        <f t="shared" si="65"/>
        <v>0</v>
      </c>
      <c r="Q145" s="6">
        <f t="shared" si="65"/>
        <v>0</v>
      </c>
      <c r="R145" s="6">
        <f t="shared" si="65"/>
        <v>0</v>
      </c>
      <c r="S145" s="6">
        <f t="shared" si="65"/>
        <v>0</v>
      </c>
      <c r="T145" s="6">
        <f t="shared" si="65"/>
        <v>0</v>
      </c>
      <c r="U145" s="6">
        <f t="shared" si="65"/>
        <v>0</v>
      </c>
      <c r="V145" s="6">
        <f t="shared" si="43"/>
        <v>0</v>
      </c>
      <c r="W145" s="6">
        <f t="shared" si="65"/>
        <v>0</v>
      </c>
      <c r="X145" s="6">
        <f t="shared" si="65"/>
        <v>0</v>
      </c>
      <c r="Y145" s="6">
        <f t="shared" si="44"/>
        <v>0</v>
      </c>
      <c r="Z145" s="6">
        <f t="shared" si="65"/>
        <v>0</v>
      </c>
      <c r="AA145" s="6">
        <f t="shared" si="65"/>
        <v>0</v>
      </c>
      <c r="AB145" s="6">
        <f t="shared" si="45"/>
        <v>0</v>
      </c>
      <c r="AC145" s="6">
        <f>AC146+AC147</f>
        <v>0</v>
      </c>
      <c r="AD145" s="6">
        <f>AD146+AD147+AD148</f>
        <v>0</v>
      </c>
      <c r="AE145" s="6">
        <f t="shared" si="64"/>
        <v>0</v>
      </c>
      <c r="AF145" s="6">
        <f t="shared" si="65"/>
        <v>0</v>
      </c>
      <c r="AG145" s="6">
        <f>AG146+AG148</f>
        <v>0</v>
      </c>
      <c r="AH145" s="6">
        <f t="shared" si="38"/>
        <v>0</v>
      </c>
      <c r="AI145" s="6">
        <f t="shared" si="65"/>
        <v>0</v>
      </c>
      <c r="AJ145" s="6">
        <f t="shared" si="65"/>
        <v>0</v>
      </c>
      <c r="AK145" s="6">
        <f t="shared" si="39"/>
        <v>0</v>
      </c>
      <c r="AL145" s="133">
        <f t="shared" si="65"/>
        <v>0</v>
      </c>
      <c r="AM145" s="133">
        <f t="shared" si="65"/>
        <v>0</v>
      </c>
    </row>
    <row r="146" spans="1:40" ht="33.75" hidden="1" customHeight="1" x14ac:dyDescent="0.25">
      <c r="A146" s="1" t="s">
        <v>284</v>
      </c>
      <c r="B146" s="8">
        <v>902</v>
      </c>
      <c r="C146" s="4" t="s">
        <v>48</v>
      </c>
      <c r="D146" s="4" t="s">
        <v>267</v>
      </c>
      <c r="E146" s="4" t="s">
        <v>50</v>
      </c>
      <c r="F146" s="133"/>
      <c r="G146" s="133"/>
      <c r="H146" s="6">
        <f t="shared" si="60"/>
        <v>0</v>
      </c>
      <c r="I146" s="6"/>
      <c r="J146" s="6">
        <f t="shared" si="40"/>
        <v>0</v>
      </c>
      <c r="K146" s="6"/>
      <c r="L146" s="6"/>
      <c r="M146" s="6">
        <f t="shared" si="42"/>
        <v>0</v>
      </c>
      <c r="N146" s="6"/>
      <c r="O146" s="6"/>
      <c r="P146" s="6">
        <f t="shared" si="35"/>
        <v>0</v>
      </c>
      <c r="Q146" s="6"/>
      <c r="R146" s="6"/>
      <c r="S146" s="6">
        <f t="shared" si="36"/>
        <v>0</v>
      </c>
      <c r="T146" s="6"/>
      <c r="U146" s="6"/>
      <c r="V146" s="6">
        <f t="shared" si="43"/>
        <v>0</v>
      </c>
      <c r="W146" s="29"/>
      <c r="X146" s="29"/>
      <c r="Y146" s="6">
        <f t="shared" si="44"/>
        <v>0</v>
      </c>
      <c r="Z146" s="6"/>
      <c r="AA146" s="6"/>
      <c r="AB146" s="6">
        <f t="shared" si="45"/>
        <v>0</v>
      </c>
      <c r="AC146" s="6"/>
      <c r="AD146" s="6"/>
      <c r="AE146" s="6">
        <f t="shared" si="64"/>
        <v>0</v>
      </c>
      <c r="AF146" s="6"/>
      <c r="AG146" s="6"/>
      <c r="AH146" s="6">
        <f t="shared" si="38"/>
        <v>0</v>
      </c>
      <c r="AI146" s="6"/>
      <c r="AJ146" s="6"/>
      <c r="AK146" s="6">
        <f t="shared" si="39"/>
        <v>0</v>
      </c>
      <c r="AL146" s="133">
        <v>0</v>
      </c>
      <c r="AM146" s="133">
        <v>0</v>
      </c>
    </row>
    <row r="147" spans="1:40" ht="33.75" hidden="1" customHeight="1" x14ac:dyDescent="0.25">
      <c r="A147" s="1" t="s">
        <v>284</v>
      </c>
      <c r="B147" s="8">
        <v>902</v>
      </c>
      <c r="C147" s="4" t="s">
        <v>48</v>
      </c>
      <c r="D147" s="4" t="s">
        <v>280</v>
      </c>
      <c r="E147" s="4" t="s">
        <v>50</v>
      </c>
      <c r="F147" s="133"/>
      <c r="G147" s="133"/>
      <c r="H147" s="6">
        <f t="shared" si="60"/>
        <v>0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29"/>
      <c r="X147" s="29"/>
      <c r="Y147" s="6"/>
      <c r="Z147" s="6"/>
      <c r="AA147" s="6"/>
      <c r="AB147" s="6"/>
      <c r="AC147" s="6"/>
      <c r="AD147" s="6"/>
      <c r="AE147" s="6">
        <f t="shared" si="64"/>
        <v>0</v>
      </c>
      <c r="AF147" s="6"/>
      <c r="AG147" s="6"/>
      <c r="AH147" s="6">
        <f t="shared" si="38"/>
        <v>0</v>
      </c>
      <c r="AI147" s="6"/>
      <c r="AJ147" s="6"/>
      <c r="AK147" s="6">
        <f t="shared" si="39"/>
        <v>0</v>
      </c>
      <c r="AL147" s="133"/>
      <c r="AM147" s="133"/>
    </row>
    <row r="148" spans="1:40" ht="33.75" hidden="1" customHeight="1" x14ac:dyDescent="0.25">
      <c r="A148" s="1" t="s">
        <v>283</v>
      </c>
      <c r="B148" s="8">
        <v>902</v>
      </c>
      <c r="C148" s="4" t="s">
        <v>48</v>
      </c>
      <c r="D148" s="4" t="s">
        <v>281</v>
      </c>
      <c r="E148" s="4" t="s">
        <v>50</v>
      </c>
      <c r="F148" s="133"/>
      <c r="G148" s="133"/>
      <c r="H148" s="6">
        <f t="shared" si="60"/>
        <v>0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29"/>
      <c r="X148" s="29"/>
      <c r="Y148" s="6"/>
      <c r="Z148" s="6"/>
      <c r="AA148" s="6"/>
      <c r="AB148" s="6"/>
      <c r="AC148" s="6"/>
      <c r="AD148" s="6"/>
      <c r="AE148" s="6">
        <f t="shared" si="64"/>
        <v>0</v>
      </c>
      <c r="AF148" s="6"/>
      <c r="AG148" s="6"/>
      <c r="AH148" s="6">
        <f t="shared" si="38"/>
        <v>0</v>
      </c>
      <c r="AI148" s="6"/>
      <c r="AJ148" s="6"/>
      <c r="AK148" s="6">
        <f t="shared" si="39"/>
        <v>0</v>
      </c>
      <c r="AL148" s="133"/>
      <c r="AM148" s="133"/>
    </row>
    <row r="149" spans="1:40" ht="33.75" hidden="1" customHeight="1" x14ac:dyDescent="0.25">
      <c r="A149" s="1" t="s">
        <v>275</v>
      </c>
      <c r="B149" s="8">
        <v>902</v>
      </c>
      <c r="C149" s="4" t="s">
        <v>48</v>
      </c>
      <c r="D149" s="4" t="s">
        <v>160</v>
      </c>
      <c r="E149" s="4"/>
      <c r="F149" s="133"/>
      <c r="G149" s="133"/>
      <c r="H149" s="6">
        <f t="shared" si="60"/>
        <v>0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29"/>
      <c r="X149" s="29"/>
      <c r="Y149" s="6">
        <f t="shared" si="44"/>
        <v>0</v>
      </c>
      <c r="Z149" s="6"/>
      <c r="AA149" s="6">
        <f>AA150</f>
        <v>0</v>
      </c>
      <c r="AB149" s="6">
        <f t="shared" si="45"/>
        <v>0</v>
      </c>
      <c r="AC149" s="6"/>
      <c r="AD149" s="6"/>
      <c r="AE149" s="6">
        <f t="shared" si="64"/>
        <v>0</v>
      </c>
      <c r="AF149" s="6"/>
      <c r="AG149" s="6"/>
      <c r="AH149" s="6">
        <f t="shared" si="38"/>
        <v>0</v>
      </c>
      <c r="AI149" s="6"/>
      <c r="AJ149" s="6"/>
      <c r="AK149" s="6">
        <f t="shared" si="39"/>
        <v>0</v>
      </c>
      <c r="AL149" s="133"/>
      <c r="AM149" s="133"/>
    </row>
    <row r="150" spans="1:40" ht="33.75" hidden="1" customHeight="1" x14ac:dyDescent="0.25">
      <c r="A150" s="1" t="s">
        <v>19</v>
      </c>
      <c r="B150" s="8">
        <v>902</v>
      </c>
      <c r="C150" s="4" t="s">
        <v>48</v>
      </c>
      <c r="D150" s="4" t="s">
        <v>160</v>
      </c>
      <c r="E150" s="4" t="s">
        <v>20</v>
      </c>
      <c r="F150" s="133"/>
      <c r="G150" s="133"/>
      <c r="H150" s="6">
        <f t="shared" si="60"/>
        <v>0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29"/>
      <c r="X150" s="29"/>
      <c r="Y150" s="6">
        <f t="shared" si="44"/>
        <v>0</v>
      </c>
      <c r="Z150" s="6"/>
      <c r="AA150" s="6"/>
      <c r="AB150" s="6">
        <f t="shared" si="45"/>
        <v>0</v>
      </c>
      <c r="AC150" s="6"/>
      <c r="AD150" s="6"/>
      <c r="AE150" s="6">
        <f t="shared" si="64"/>
        <v>0</v>
      </c>
      <c r="AF150" s="6"/>
      <c r="AG150" s="6"/>
      <c r="AH150" s="6">
        <f t="shared" si="38"/>
        <v>0</v>
      </c>
      <c r="AI150" s="6"/>
      <c r="AJ150" s="6"/>
      <c r="AK150" s="6">
        <f t="shared" si="39"/>
        <v>0</v>
      </c>
      <c r="AL150" s="133"/>
      <c r="AM150" s="133"/>
    </row>
    <row r="151" spans="1:40" ht="33.75" customHeight="1" x14ac:dyDescent="0.25">
      <c r="A151" s="1" t="s">
        <v>124</v>
      </c>
      <c r="B151" s="27">
        <v>902</v>
      </c>
      <c r="C151" s="8" t="s">
        <v>48</v>
      </c>
      <c r="D151" s="8" t="s">
        <v>156</v>
      </c>
      <c r="E151" s="8"/>
      <c r="F151" s="133">
        <f>F152</f>
        <v>0</v>
      </c>
      <c r="G151" s="133">
        <f>G152+G167</f>
        <v>888</v>
      </c>
      <c r="H151" s="6">
        <f t="shared" si="60"/>
        <v>888</v>
      </c>
      <c r="I151" s="6">
        <f>I152+I167</f>
        <v>0</v>
      </c>
      <c r="J151" s="6">
        <f t="shared" si="40"/>
        <v>888</v>
      </c>
      <c r="K151" s="6">
        <f t="shared" ref="K151:AM151" si="66">K152+K167</f>
        <v>0</v>
      </c>
      <c r="L151" s="6">
        <f t="shared" si="66"/>
        <v>0</v>
      </c>
      <c r="M151" s="6">
        <f t="shared" si="42"/>
        <v>888</v>
      </c>
      <c r="N151" s="6">
        <f t="shared" si="66"/>
        <v>0</v>
      </c>
      <c r="O151" s="6">
        <f t="shared" si="66"/>
        <v>0</v>
      </c>
      <c r="P151" s="6">
        <f t="shared" si="66"/>
        <v>888</v>
      </c>
      <c r="Q151" s="6">
        <f t="shared" si="66"/>
        <v>0</v>
      </c>
      <c r="R151" s="6">
        <f>R153+R162+R167</f>
        <v>0</v>
      </c>
      <c r="S151" s="6">
        <f t="shared" si="36"/>
        <v>888</v>
      </c>
      <c r="T151" s="6">
        <f t="shared" si="66"/>
        <v>0</v>
      </c>
      <c r="U151" s="6">
        <f t="shared" si="66"/>
        <v>0</v>
      </c>
      <c r="V151" s="6">
        <f t="shared" si="43"/>
        <v>888</v>
      </c>
      <c r="W151" s="6">
        <f t="shared" si="66"/>
        <v>0</v>
      </c>
      <c r="X151" s="6">
        <f t="shared" si="66"/>
        <v>0</v>
      </c>
      <c r="Y151" s="6">
        <f t="shared" si="44"/>
        <v>888</v>
      </c>
      <c r="Z151" s="6">
        <f t="shared" si="66"/>
        <v>0</v>
      </c>
      <c r="AA151" s="6">
        <f>AA152+AA153+AA162+AA167</f>
        <v>0</v>
      </c>
      <c r="AB151" s="6">
        <f t="shared" si="45"/>
        <v>888</v>
      </c>
      <c r="AC151" s="6">
        <f t="shared" si="66"/>
        <v>0</v>
      </c>
      <c r="AD151" s="6">
        <f t="shared" si="66"/>
        <v>0</v>
      </c>
      <c r="AE151" s="6">
        <f t="shared" si="66"/>
        <v>888</v>
      </c>
      <c r="AF151" s="6">
        <f t="shared" si="66"/>
        <v>0</v>
      </c>
      <c r="AG151" s="6">
        <f t="shared" si="66"/>
        <v>0</v>
      </c>
      <c r="AH151" s="6">
        <f t="shared" si="38"/>
        <v>888</v>
      </c>
      <c r="AI151" s="6">
        <f t="shared" si="66"/>
        <v>0</v>
      </c>
      <c r="AJ151" s="6">
        <f>AJ152+AJ167+AJ168</f>
        <v>0</v>
      </c>
      <c r="AK151" s="6">
        <f t="shared" si="39"/>
        <v>888</v>
      </c>
      <c r="AL151" s="133">
        <f t="shared" si="66"/>
        <v>1363.4</v>
      </c>
      <c r="AM151" s="133">
        <f t="shared" si="66"/>
        <v>1363.4</v>
      </c>
    </row>
    <row r="152" spans="1:40" ht="33.75" customHeight="1" x14ac:dyDescent="0.25">
      <c r="A152" s="67" t="s">
        <v>52</v>
      </c>
      <c r="B152" s="27" t="s">
        <v>32</v>
      </c>
      <c r="C152" s="8" t="s">
        <v>48</v>
      </c>
      <c r="D152" s="8" t="s">
        <v>151</v>
      </c>
      <c r="E152" s="8"/>
      <c r="F152" s="133">
        <f>F153</f>
        <v>0</v>
      </c>
      <c r="G152" s="133">
        <f>G153</f>
        <v>888</v>
      </c>
      <c r="H152" s="6">
        <f t="shared" si="60"/>
        <v>888</v>
      </c>
      <c r="I152" s="6">
        <f>I153</f>
        <v>0</v>
      </c>
      <c r="J152" s="6">
        <f t="shared" si="40"/>
        <v>888</v>
      </c>
      <c r="K152" s="6">
        <f>K153</f>
        <v>0</v>
      </c>
      <c r="L152" s="6">
        <f>L153</f>
        <v>0</v>
      </c>
      <c r="M152" s="6">
        <f t="shared" si="42"/>
        <v>888</v>
      </c>
      <c r="N152" s="6">
        <f>N153</f>
        <v>0</v>
      </c>
      <c r="O152" s="6">
        <f>O153</f>
        <v>0</v>
      </c>
      <c r="P152" s="6">
        <f t="shared" si="35"/>
        <v>888</v>
      </c>
      <c r="Q152" s="6">
        <f>Q153</f>
        <v>0</v>
      </c>
      <c r="R152" s="6">
        <f>R153</f>
        <v>0</v>
      </c>
      <c r="S152" s="6">
        <f t="shared" si="36"/>
        <v>888</v>
      </c>
      <c r="T152" s="6">
        <f>T153</f>
        <v>0</v>
      </c>
      <c r="U152" s="6">
        <f>U153</f>
        <v>0</v>
      </c>
      <c r="V152" s="6">
        <f t="shared" si="43"/>
        <v>888</v>
      </c>
      <c r="W152" s="6">
        <f>W153</f>
        <v>0</v>
      </c>
      <c r="X152" s="6">
        <f>X153</f>
        <v>0</v>
      </c>
      <c r="Y152" s="6">
        <f t="shared" si="44"/>
        <v>888</v>
      </c>
      <c r="Z152" s="6">
        <f>Z153</f>
        <v>0</v>
      </c>
      <c r="AA152" s="6">
        <f>AA153</f>
        <v>0</v>
      </c>
      <c r="AB152" s="6">
        <f t="shared" si="45"/>
        <v>888</v>
      </c>
      <c r="AC152" s="6">
        <f>AC153</f>
        <v>0</v>
      </c>
      <c r="AD152" s="6">
        <f>AD153</f>
        <v>0</v>
      </c>
      <c r="AE152" s="6">
        <f t="shared" si="64"/>
        <v>888</v>
      </c>
      <c r="AF152" s="6">
        <f>AF153</f>
        <v>0</v>
      </c>
      <c r="AG152" s="6">
        <f>AG153</f>
        <v>0</v>
      </c>
      <c r="AH152" s="6">
        <f t="shared" si="38"/>
        <v>888</v>
      </c>
      <c r="AI152" s="6">
        <f>AI153</f>
        <v>0</v>
      </c>
      <c r="AJ152" s="6">
        <f>AJ153</f>
        <v>0</v>
      </c>
      <c r="AK152" s="6">
        <f t="shared" si="39"/>
        <v>888</v>
      </c>
      <c r="AL152" s="133">
        <f>AL153</f>
        <v>1363.4</v>
      </c>
      <c r="AM152" s="133">
        <f>AM153</f>
        <v>1363.4</v>
      </c>
    </row>
    <row r="153" spans="1:40" ht="33.75" customHeight="1" x14ac:dyDescent="0.25">
      <c r="A153" s="1" t="s">
        <v>19</v>
      </c>
      <c r="B153" s="27" t="s">
        <v>32</v>
      </c>
      <c r="C153" s="8" t="s">
        <v>48</v>
      </c>
      <c r="D153" s="8" t="s">
        <v>151</v>
      </c>
      <c r="E153" s="8" t="s">
        <v>20</v>
      </c>
      <c r="F153" s="6"/>
      <c r="G153" s="6">
        <v>888</v>
      </c>
      <c r="H153" s="6">
        <f t="shared" si="60"/>
        <v>888</v>
      </c>
      <c r="I153" s="6"/>
      <c r="J153" s="6">
        <f t="shared" si="40"/>
        <v>888</v>
      </c>
      <c r="K153" s="6"/>
      <c r="L153" s="6"/>
      <c r="M153" s="6">
        <f t="shared" si="42"/>
        <v>888</v>
      </c>
      <c r="N153" s="6"/>
      <c r="O153" s="6"/>
      <c r="P153" s="6">
        <f t="shared" si="35"/>
        <v>888</v>
      </c>
      <c r="Q153" s="6"/>
      <c r="R153" s="6"/>
      <c r="S153" s="6">
        <f t="shared" si="36"/>
        <v>888</v>
      </c>
      <c r="T153" s="6"/>
      <c r="U153" s="6"/>
      <c r="V153" s="6">
        <f t="shared" si="43"/>
        <v>888</v>
      </c>
      <c r="W153" s="6"/>
      <c r="X153" s="6"/>
      <c r="Y153" s="6">
        <f t="shared" si="44"/>
        <v>888</v>
      </c>
      <c r="Z153" s="6"/>
      <c r="AA153" s="6"/>
      <c r="AB153" s="6">
        <f t="shared" si="45"/>
        <v>888</v>
      </c>
      <c r="AC153" s="6"/>
      <c r="AD153" s="6"/>
      <c r="AE153" s="6">
        <f t="shared" si="64"/>
        <v>888</v>
      </c>
      <c r="AF153" s="6"/>
      <c r="AG153" s="6"/>
      <c r="AH153" s="6">
        <f t="shared" si="38"/>
        <v>888</v>
      </c>
      <c r="AI153" s="6"/>
      <c r="AJ153" s="6"/>
      <c r="AK153" s="6">
        <f t="shared" si="39"/>
        <v>888</v>
      </c>
      <c r="AL153" s="6">
        <v>1363.4</v>
      </c>
      <c r="AM153" s="6">
        <v>1363.4</v>
      </c>
    </row>
    <row r="154" spans="1:40" ht="69" customHeight="1" x14ac:dyDescent="0.3">
      <c r="A154" s="182" t="s">
        <v>480</v>
      </c>
      <c r="B154" s="27" t="s">
        <v>32</v>
      </c>
      <c r="C154" s="185" t="s">
        <v>48</v>
      </c>
      <c r="D154" s="185" t="s">
        <v>160</v>
      </c>
      <c r="E154" s="185"/>
      <c r="F154" s="186">
        <f>F158</f>
        <v>99.1</v>
      </c>
      <c r="G154" s="186">
        <f>G157</f>
        <v>98996.4</v>
      </c>
      <c r="H154" s="186">
        <f>H155+H156+H157+H158+H159</f>
        <v>99095.5</v>
      </c>
      <c r="I154" s="186"/>
      <c r="J154" s="186">
        <f t="shared" si="40"/>
        <v>99095.5</v>
      </c>
      <c r="K154" s="186"/>
      <c r="L154" s="186"/>
      <c r="M154" s="186">
        <f t="shared" si="42"/>
        <v>99095.5</v>
      </c>
      <c r="N154" s="186"/>
      <c r="O154" s="186"/>
      <c r="P154" s="186">
        <f t="shared" si="35"/>
        <v>99095.5</v>
      </c>
      <c r="Q154" s="186"/>
      <c r="R154" s="186"/>
      <c r="S154" s="186">
        <f t="shared" si="36"/>
        <v>99095.5</v>
      </c>
      <c r="T154" s="186"/>
      <c r="U154" s="186"/>
      <c r="V154" s="186">
        <f t="shared" si="43"/>
        <v>99095.5</v>
      </c>
      <c r="W154" s="186"/>
      <c r="X154" s="186"/>
      <c r="Y154" s="186">
        <f t="shared" si="44"/>
        <v>99095.5</v>
      </c>
      <c r="Z154" s="186"/>
      <c r="AA154" s="186"/>
      <c r="AB154" s="186">
        <f t="shared" si="45"/>
        <v>99095.5</v>
      </c>
      <c r="AC154" s="186"/>
      <c r="AD154" s="186"/>
      <c r="AE154" s="186">
        <f t="shared" si="64"/>
        <v>99095.5</v>
      </c>
      <c r="AF154" s="186"/>
      <c r="AG154" s="186"/>
      <c r="AH154" s="186">
        <f t="shared" si="38"/>
        <v>99095.5</v>
      </c>
      <c r="AI154" s="186"/>
      <c r="AJ154" s="186"/>
      <c r="AK154" s="186">
        <f t="shared" si="39"/>
        <v>99095.5</v>
      </c>
      <c r="AL154" s="186">
        <f>AL155+AL156+AL157+AL158+AL159</f>
        <v>359662.2</v>
      </c>
      <c r="AM154" s="186">
        <f>AM155+AM156+AM157+AM158+AM159</f>
        <v>0</v>
      </c>
      <c r="AN154" s="250"/>
    </row>
    <row r="155" spans="1:40" ht="33.75" hidden="1" customHeight="1" x14ac:dyDescent="0.25">
      <c r="A155" s="247"/>
      <c r="B155" s="27"/>
      <c r="C155" s="8"/>
      <c r="D155" s="8"/>
      <c r="E155" s="8"/>
      <c r="F155" s="6"/>
      <c r="G155" s="6"/>
      <c r="H155" s="6">
        <f t="shared" si="60"/>
        <v>0</v>
      </c>
      <c r="I155" s="6"/>
      <c r="J155" s="6">
        <f t="shared" si="40"/>
        <v>0</v>
      </c>
      <c r="K155" s="6"/>
      <c r="L155" s="6"/>
      <c r="M155" s="6">
        <f t="shared" si="42"/>
        <v>0</v>
      </c>
      <c r="N155" s="6"/>
      <c r="O155" s="6"/>
      <c r="P155" s="6">
        <f t="shared" si="35"/>
        <v>0</v>
      </c>
      <c r="Q155" s="6"/>
      <c r="R155" s="6"/>
      <c r="S155" s="6">
        <f t="shared" si="36"/>
        <v>0</v>
      </c>
      <c r="T155" s="6"/>
      <c r="U155" s="6"/>
      <c r="V155" s="6">
        <f t="shared" si="43"/>
        <v>0</v>
      </c>
      <c r="W155" s="6"/>
      <c r="X155" s="6"/>
      <c r="Y155" s="6">
        <f t="shared" si="44"/>
        <v>0</v>
      </c>
      <c r="Z155" s="6"/>
      <c r="AA155" s="6"/>
      <c r="AB155" s="6">
        <f t="shared" si="45"/>
        <v>0</v>
      </c>
      <c r="AC155" s="6"/>
      <c r="AD155" s="6"/>
      <c r="AE155" s="6">
        <f t="shared" si="64"/>
        <v>0</v>
      </c>
      <c r="AF155" s="6"/>
      <c r="AG155" s="6"/>
      <c r="AH155" s="6">
        <f t="shared" si="38"/>
        <v>0</v>
      </c>
      <c r="AI155" s="6"/>
      <c r="AJ155" s="6"/>
      <c r="AK155" s="6">
        <f t="shared" si="39"/>
        <v>0</v>
      </c>
      <c r="AL155" s="6"/>
      <c r="AM155" s="6"/>
    </row>
    <row r="156" spans="1:40" ht="33.75" hidden="1" customHeight="1" x14ac:dyDescent="0.25">
      <c r="A156" s="247"/>
      <c r="B156" s="27"/>
      <c r="C156" s="8"/>
      <c r="D156" s="8"/>
      <c r="E156" s="8"/>
      <c r="F156" s="6"/>
      <c r="G156" s="6"/>
      <c r="H156" s="6">
        <f t="shared" si="60"/>
        <v>0</v>
      </c>
      <c r="I156" s="6"/>
      <c r="J156" s="6">
        <f t="shared" si="40"/>
        <v>0</v>
      </c>
      <c r="K156" s="6"/>
      <c r="L156" s="6"/>
      <c r="M156" s="6">
        <f t="shared" si="42"/>
        <v>0</v>
      </c>
      <c r="N156" s="6"/>
      <c r="O156" s="6"/>
      <c r="P156" s="6">
        <f t="shared" si="35"/>
        <v>0</v>
      </c>
      <c r="Q156" s="6"/>
      <c r="R156" s="6"/>
      <c r="S156" s="6">
        <f t="shared" si="36"/>
        <v>0</v>
      </c>
      <c r="T156" s="6"/>
      <c r="U156" s="6"/>
      <c r="V156" s="6">
        <f t="shared" si="43"/>
        <v>0</v>
      </c>
      <c r="W156" s="6"/>
      <c r="X156" s="6"/>
      <c r="Y156" s="6">
        <f t="shared" si="44"/>
        <v>0</v>
      </c>
      <c r="Z156" s="6"/>
      <c r="AA156" s="6"/>
      <c r="AB156" s="6">
        <f t="shared" si="45"/>
        <v>0</v>
      </c>
      <c r="AC156" s="6"/>
      <c r="AD156" s="6"/>
      <c r="AE156" s="6">
        <f t="shared" si="64"/>
        <v>0</v>
      </c>
      <c r="AF156" s="6"/>
      <c r="AG156" s="6"/>
      <c r="AH156" s="6">
        <f t="shared" si="38"/>
        <v>0</v>
      </c>
      <c r="AI156" s="6"/>
      <c r="AJ156" s="6"/>
      <c r="AK156" s="6">
        <f t="shared" si="39"/>
        <v>0</v>
      </c>
      <c r="AL156" s="6"/>
      <c r="AM156" s="6"/>
    </row>
    <row r="157" spans="1:40" ht="33.75" customHeight="1" x14ac:dyDescent="0.25">
      <c r="A157" s="247" t="s">
        <v>437</v>
      </c>
      <c r="B157" s="27" t="s">
        <v>32</v>
      </c>
      <c r="C157" s="8" t="s">
        <v>48</v>
      </c>
      <c r="D157" s="8" t="s">
        <v>423</v>
      </c>
      <c r="E157" s="8" t="s">
        <v>11</v>
      </c>
      <c r="F157" s="6"/>
      <c r="G157" s="6">
        <v>98996.4</v>
      </c>
      <c r="H157" s="6">
        <f t="shared" si="60"/>
        <v>98996.4</v>
      </c>
      <c r="I157" s="6"/>
      <c r="J157" s="6">
        <f t="shared" si="40"/>
        <v>98996.4</v>
      </c>
      <c r="K157" s="6"/>
      <c r="L157" s="6"/>
      <c r="M157" s="6">
        <f t="shared" si="42"/>
        <v>98996.4</v>
      </c>
      <c r="N157" s="6"/>
      <c r="O157" s="6"/>
      <c r="P157" s="6">
        <f t="shared" si="35"/>
        <v>98996.4</v>
      </c>
      <c r="Q157" s="6"/>
      <c r="R157" s="6"/>
      <c r="S157" s="6">
        <f t="shared" si="36"/>
        <v>98996.4</v>
      </c>
      <c r="T157" s="6"/>
      <c r="U157" s="6"/>
      <c r="V157" s="6">
        <f t="shared" si="43"/>
        <v>98996.4</v>
      </c>
      <c r="W157" s="6"/>
      <c r="X157" s="6"/>
      <c r="Y157" s="6">
        <f t="shared" si="44"/>
        <v>98996.4</v>
      </c>
      <c r="Z157" s="6"/>
      <c r="AA157" s="6"/>
      <c r="AB157" s="6">
        <f t="shared" si="45"/>
        <v>98996.4</v>
      </c>
      <c r="AC157" s="6"/>
      <c r="AD157" s="6"/>
      <c r="AE157" s="6">
        <f t="shared" si="64"/>
        <v>98996.4</v>
      </c>
      <c r="AF157" s="6"/>
      <c r="AG157" s="6"/>
      <c r="AH157" s="6">
        <f t="shared" si="38"/>
        <v>98996.4</v>
      </c>
      <c r="AI157" s="6"/>
      <c r="AJ157" s="6"/>
      <c r="AK157" s="6">
        <f t="shared" si="39"/>
        <v>98996.4</v>
      </c>
      <c r="AL157" s="6">
        <v>359302.5</v>
      </c>
      <c r="AM157" s="6"/>
    </row>
    <row r="158" spans="1:40" ht="33.75" customHeight="1" x14ac:dyDescent="0.25">
      <c r="A158" s="247" t="s">
        <v>419</v>
      </c>
      <c r="B158" s="27" t="s">
        <v>32</v>
      </c>
      <c r="C158" s="8" t="s">
        <v>48</v>
      </c>
      <c r="D158" s="8" t="s">
        <v>423</v>
      </c>
      <c r="E158" s="8" t="s">
        <v>11</v>
      </c>
      <c r="F158" s="6">
        <v>99.1</v>
      </c>
      <c r="G158" s="6"/>
      <c r="H158" s="6">
        <f t="shared" si="60"/>
        <v>99.1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>
        <v>359.7</v>
      </c>
      <c r="AM158" s="6"/>
    </row>
    <row r="159" spans="1:40" ht="33.75" hidden="1" customHeight="1" x14ac:dyDescent="0.25">
      <c r="A159" s="248" t="s">
        <v>413</v>
      </c>
      <c r="B159" s="27" t="s">
        <v>32</v>
      </c>
      <c r="C159" s="8" t="s">
        <v>48</v>
      </c>
      <c r="D159" s="8" t="s">
        <v>160</v>
      </c>
      <c r="E159" s="8" t="s">
        <v>20</v>
      </c>
      <c r="F159" s="6"/>
      <c r="G159" s="6"/>
      <c r="H159" s="6">
        <f t="shared" si="60"/>
        <v>0</v>
      </c>
      <c r="I159" s="6"/>
      <c r="J159" s="6">
        <f t="shared" si="40"/>
        <v>0</v>
      </c>
      <c r="K159" s="6"/>
      <c r="L159" s="6"/>
      <c r="M159" s="6">
        <f t="shared" si="42"/>
        <v>0</v>
      </c>
      <c r="N159" s="6"/>
      <c r="O159" s="6"/>
      <c r="P159" s="6">
        <f t="shared" si="35"/>
        <v>0</v>
      </c>
      <c r="Q159" s="6"/>
      <c r="R159" s="6"/>
      <c r="S159" s="6">
        <f t="shared" si="36"/>
        <v>0</v>
      </c>
      <c r="T159" s="6"/>
      <c r="U159" s="6"/>
      <c r="V159" s="6">
        <f t="shared" si="43"/>
        <v>0</v>
      </c>
      <c r="W159" s="6"/>
      <c r="X159" s="6"/>
      <c r="Y159" s="6">
        <f t="shared" si="44"/>
        <v>0</v>
      </c>
      <c r="Z159" s="6"/>
      <c r="AA159" s="6"/>
      <c r="AB159" s="6">
        <f t="shared" si="45"/>
        <v>0</v>
      </c>
      <c r="AC159" s="6"/>
      <c r="AD159" s="6"/>
      <c r="AE159" s="6">
        <f t="shared" si="64"/>
        <v>0</v>
      </c>
      <c r="AF159" s="6"/>
      <c r="AG159" s="6"/>
      <c r="AH159" s="6">
        <f t="shared" si="38"/>
        <v>0</v>
      </c>
      <c r="AI159" s="6"/>
      <c r="AJ159" s="6"/>
      <c r="AK159" s="6">
        <f t="shared" si="39"/>
        <v>0</v>
      </c>
      <c r="AL159" s="6"/>
      <c r="AM159" s="6"/>
    </row>
    <row r="160" spans="1:40" ht="33.75" hidden="1" customHeight="1" x14ac:dyDescent="0.25">
      <c r="A160" s="248" t="s">
        <v>420</v>
      </c>
      <c r="B160" s="27" t="s">
        <v>32</v>
      </c>
      <c r="C160" s="8" t="s">
        <v>48</v>
      </c>
      <c r="D160" s="8" t="s">
        <v>422</v>
      </c>
      <c r="E160" s="8" t="s">
        <v>11</v>
      </c>
      <c r="F160" s="6"/>
      <c r="G160" s="6"/>
      <c r="H160" s="6">
        <f t="shared" si="60"/>
        <v>0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</row>
    <row r="161" spans="1:39" ht="33.75" hidden="1" customHeight="1" x14ac:dyDescent="0.25">
      <c r="A161" s="248" t="s">
        <v>419</v>
      </c>
      <c r="B161" s="27" t="s">
        <v>32</v>
      </c>
      <c r="C161" s="8" t="s">
        <v>48</v>
      </c>
      <c r="D161" s="8" t="s">
        <v>422</v>
      </c>
      <c r="E161" s="8" t="s">
        <v>11</v>
      </c>
      <c r="F161" s="267"/>
      <c r="G161" s="6"/>
      <c r="H161" s="6">
        <f t="shared" si="60"/>
        <v>0</v>
      </c>
      <c r="I161" s="6"/>
      <c r="J161" s="6">
        <f t="shared" si="40"/>
        <v>0</v>
      </c>
      <c r="K161" s="6"/>
      <c r="L161" s="6"/>
      <c r="M161" s="6">
        <f t="shared" si="42"/>
        <v>0</v>
      </c>
      <c r="N161" s="6"/>
      <c r="O161" s="6"/>
      <c r="P161" s="6">
        <f t="shared" si="35"/>
        <v>0</v>
      </c>
      <c r="Q161" s="6"/>
      <c r="R161" s="6"/>
      <c r="S161" s="6">
        <f t="shared" si="36"/>
        <v>0</v>
      </c>
      <c r="T161" s="6"/>
      <c r="U161" s="6"/>
      <c r="V161" s="6">
        <f t="shared" si="43"/>
        <v>0</v>
      </c>
      <c r="W161" s="6"/>
      <c r="X161" s="6"/>
      <c r="Y161" s="6">
        <f t="shared" si="44"/>
        <v>0</v>
      </c>
      <c r="Z161" s="6"/>
      <c r="AA161" s="6"/>
      <c r="AB161" s="6">
        <f t="shared" si="45"/>
        <v>0</v>
      </c>
      <c r="AC161" s="6"/>
      <c r="AD161" s="6"/>
      <c r="AE161" s="6">
        <f t="shared" si="64"/>
        <v>0</v>
      </c>
      <c r="AF161" s="6"/>
      <c r="AG161" s="6"/>
      <c r="AH161" s="6">
        <f t="shared" si="38"/>
        <v>0</v>
      </c>
      <c r="AI161" s="6"/>
      <c r="AJ161" s="6"/>
      <c r="AK161" s="6">
        <f t="shared" si="39"/>
        <v>0</v>
      </c>
      <c r="AL161" s="6"/>
      <c r="AM161" s="6"/>
    </row>
    <row r="162" spans="1:39" ht="33.75" hidden="1" customHeight="1" x14ac:dyDescent="0.25">
      <c r="A162" s="1"/>
      <c r="B162" s="27"/>
      <c r="C162" s="8"/>
      <c r="D162" s="8"/>
      <c r="E162" s="8"/>
      <c r="F162" s="267"/>
      <c r="G162" s="6"/>
      <c r="H162" s="6">
        <f t="shared" si="60"/>
        <v>0</v>
      </c>
      <c r="I162" s="6"/>
      <c r="J162" s="6">
        <f t="shared" si="40"/>
        <v>0</v>
      </c>
      <c r="K162" s="6"/>
      <c r="L162" s="6"/>
      <c r="M162" s="6">
        <f t="shared" si="42"/>
        <v>0</v>
      </c>
      <c r="N162" s="6"/>
      <c r="O162" s="6"/>
      <c r="P162" s="6">
        <f t="shared" si="35"/>
        <v>0</v>
      </c>
      <c r="Q162" s="6"/>
      <c r="R162" s="6"/>
      <c r="S162" s="6">
        <f t="shared" si="36"/>
        <v>0</v>
      </c>
      <c r="T162" s="6"/>
      <c r="U162" s="6"/>
      <c r="V162" s="6">
        <f t="shared" si="43"/>
        <v>0</v>
      </c>
      <c r="W162" s="6"/>
      <c r="X162" s="6"/>
      <c r="Y162" s="6">
        <f t="shared" si="44"/>
        <v>0</v>
      </c>
      <c r="Z162" s="6"/>
      <c r="AA162" s="6"/>
      <c r="AB162" s="6">
        <f t="shared" si="45"/>
        <v>0</v>
      </c>
      <c r="AC162" s="6"/>
      <c r="AD162" s="6"/>
      <c r="AE162" s="6">
        <f t="shared" si="64"/>
        <v>0</v>
      </c>
      <c r="AF162" s="6"/>
      <c r="AG162" s="6"/>
      <c r="AH162" s="6">
        <f t="shared" si="38"/>
        <v>0</v>
      </c>
      <c r="AI162" s="6"/>
      <c r="AJ162" s="6"/>
      <c r="AK162" s="6">
        <f t="shared" si="39"/>
        <v>0</v>
      </c>
      <c r="AL162" s="221"/>
      <c r="AM162" s="221"/>
    </row>
    <row r="163" spans="1:39" ht="33.75" customHeight="1" x14ac:dyDescent="0.25">
      <c r="A163" s="174" t="s">
        <v>460</v>
      </c>
      <c r="B163" s="184" t="s">
        <v>32</v>
      </c>
      <c r="C163" s="185" t="s">
        <v>48</v>
      </c>
      <c r="D163" s="185" t="s">
        <v>165</v>
      </c>
      <c r="E163" s="185"/>
      <c r="F163" s="268">
        <f>F165</f>
        <v>2.5</v>
      </c>
      <c r="G163" s="186">
        <f>G164</f>
        <v>1138.5</v>
      </c>
      <c r="H163" s="186">
        <f t="shared" si="60"/>
        <v>1141</v>
      </c>
      <c r="I163" s="186"/>
      <c r="J163" s="186"/>
      <c r="K163" s="186"/>
      <c r="L163" s="186"/>
      <c r="M163" s="186"/>
      <c r="N163" s="186"/>
      <c r="O163" s="186"/>
      <c r="P163" s="186"/>
      <c r="Q163" s="186"/>
      <c r="R163" s="186"/>
      <c r="S163" s="186"/>
      <c r="T163" s="186"/>
      <c r="U163" s="186"/>
      <c r="V163" s="186"/>
      <c r="W163" s="186"/>
      <c r="X163" s="186"/>
      <c r="Y163" s="186"/>
      <c r="Z163" s="186"/>
      <c r="AA163" s="186"/>
      <c r="AB163" s="186"/>
      <c r="AC163" s="186"/>
      <c r="AD163" s="186"/>
      <c r="AE163" s="186"/>
      <c r="AF163" s="186"/>
      <c r="AG163" s="186"/>
      <c r="AH163" s="186"/>
      <c r="AI163" s="186"/>
      <c r="AJ163" s="186"/>
      <c r="AK163" s="186"/>
      <c r="AL163" s="269"/>
      <c r="AM163" s="221"/>
    </row>
    <row r="164" spans="1:39" ht="33.75" customHeight="1" x14ac:dyDescent="0.25">
      <c r="A164" s="1" t="s">
        <v>458</v>
      </c>
      <c r="B164" s="27" t="s">
        <v>32</v>
      </c>
      <c r="C164" s="8" t="s">
        <v>48</v>
      </c>
      <c r="D164" s="8" t="s">
        <v>165</v>
      </c>
      <c r="E164" s="8" t="s">
        <v>11</v>
      </c>
      <c r="F164" s="267"/>
      <c r="G164" s="6">
        <f>1115.8+22.7</f>
        <v>1138.5</v>
      </c>
      <c r="H164" s="6">
        <f t="shared" si="60"/>
        <v>1138.5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221"/>
      <c r="AM164" s="221"/>
    </row>
    <row r="165" spans="1:39" ht="33.75" customHeight="1" x14ac:dyDescent="0.25">
      <c r="A165" s="1" t="s">
        <v>459</v>
      </c>
      <c r="B165" s="27" t="s">
        <v>32</v>
      </c>
      <c r="C165" s="8" t="s">
        <v>48</v>
      </c>
      <c r="D165" s="8" t="s">
        <v>165</v>
      </c>
      <c r="E165" s="8" t="s">
        <v>11</v>
      </c>
      <c r="F165" s="267">
        <v>2.5</v>
      </c>
      <c r="G165" s="6"/>
      <c r="H165" s="6">
        <f t="shared" si="60"/>
        <v>2.5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221"/>
      <c r="AM165" s="221"/>
    </row>
    <row r="166" spans="1:39" ht="33.75" hidden="1" customHeight="1" x14ac:dyDescent="0.25">
      <c r="A166" s="60" t="s">
        <v>313</v>
      </c>
      <c r="B166" s="27"/>
      <c r="C166" s="8"/>
      <c r="D166" s="8"/>
      <c r="E166" s="8"/>
      <c r="F166" s="133">
        <f>F167</f>
        <v>0</v>
      </c>
      <c r="G166" s="133"/>
      <c r="H166" s="6">
        <f t="shared" si="60"/>
        <v>0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133">
        <f t="shared" ref="AL166:AM166" si="67">AL167</f>
        <v>0</v>
      </c>
      <c r="AM166" s="133">
        <f t="shared" si="67"/>
        <v>0</v>
      </c>
    </row>
    <row r="167" spans="1:39" ht="45" hidden="1" customHeight="1" x14ac:dyDescent="0.25">
      <c r="A167" s="174" t="s">
        <v>421</v>
      </c>
      <c r="B167" s="27" t="s">
        <v>32</v>
      </c>
      <c r="C167" s="8" t="s">
        <v>107</v>
      </c>
      <c r="D167" s="8" t="s">
        <v>165</v>
      </c>
      <c r="E167" s="8"/>
      <c r="F167" s="6">
        <f>F168</f>
        <v>0</v>
      </c>
      <c r="G167" s="6"/>
      <c r="H167" s="6">
        <f t="shared" si="60"/>
        <v>0</v>
      </c>
      <c r="I167" s="6"/>
      <c r="J167" s="6">
        <f t="shared" si="40"/>
        <v>0</v>
      </c>
      <c r="K167" s="6"/>
      <c r="L167" s="6"/>
      <c r="M167" s="6">
        <f t="shared" si="42"/>
        <v>0</v>
      </c>
      <c r="N167" s="6"/>
      <c r="O167" s="6"/>
      <c r="P167" s="6">
        <f t="shared" si="35"/>
        <v>0</v>
      </c>
      <c r="Q167" s="6"/>
      <c r="R167" s="6"/>
      <c r="S167" s="6">
        <f t="shared" si="36"/>
        <v>0</v>
      </c>
      <c r="T167" s="6"/>
      <c r="U167" s="6"/>
      <c r="V167" s="6">
        <f t="shared" si="43"/>
        <v>0</v>
      </c>
      <c r="W167" s="6"/>
      <c r="X167" s="6"/>
      <c r="Y167" s="6">
        <f t="shared" si="44"/>
        <v>0</v>
      </c>
      <c r="Z167" s="6"/>
      <c r="AA167" s="6"/>
      <c r="AB167" s="6">
        <f t="shared" si="45"/>
        <v>0</v>
      </c>
      <c r="AC167" s="6"/>
      <c r="AD167" s="6"/>
      <c r="AE167" s="6">
        <f t="shared" si="64"/>
        <v>0</v>
      </c>
      <c r="AF167" s="6"/>
      <c r="AG167" s="6"/>
      <c r="AH167" s="6">
        <f t="shared" si="38"/>
        <v>0</v>
      </c>
      <c r="AI167" s="6"/>
      <c r="AJ167" s="6"/>
      <c r="AK167" s="6">
        <f t="shared" si="39"/>
        <v>0</v>
      </c>
      <c r="AL167" s="6">
        <f>AL168</f>
        <v>0</v>
      </c>
      <c r="AM167" s="6">
        <f>AM168</f>
        <v>0</v>
      </c>
    </row>
    <row r="168" spans="1:39" ht="33.75" hidden="1" customHeight="1" x14ac:dyDescent="0.25">
      <c r="A168" s="7" t="s">
        <v>353</v>
      </c>
      <c r="B168" s="27" t="s">
        <v>32</v>
      </c>
      <c r="C168" s="8" t="s">
        <v>107</v>
      </c>
      <c r="D168" s="8" t="s">
        <v>165</v>
      </c>
      <c r="E168" s="8" t="s">
        <v>27</v>
      </c>
      <c r="F168" s="6"/>
      <c r="G168" s="6"/>
      <c r="H168" s="6">
        <f t="shared" si="60"/>
        <v>0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>
        <f t="shared" si="38"/>
        <v>0</v>
      </c>
      <c r="AI168" s="6"/>
      <c r="AJ168" s="6"/>
      <c r="AK168" s="6">
        <f t="shared" si="39"/>
        <v>0</v>
      </c>
      <c r="AL168" s="6"/>
      <c r="AM168" s="6"/>
    </row>
    <row r="169" spans="1:39" s="55" customFormat="1" ht="33.75" customHeight="1" x14ac:dyDescent="0.25">
      <c r="A169" s="60" t="s">
        <v>53</v>
      </c>
      <c r="B169" s="68">
        <v>902</v>
      </c>
      <c r="C169" s="58" t="s">
        <v>54</v>
      </c>
      <c r="D169" s="58"/>
      <c r="E169" s="58"/>
      <c r="F169" s="132">
        <f>F170+F172</f>
        <v>6516.8</v>
      </c>
      <c r="G169" s="132">
        <f>G170+G172</f>
        <v>0</v>
      </c>
      <c r="H169" s="28">
        <f t="shared" si="60"/>
        <v>6516.8</v>
      </c>
      <c r="I169" s="28" t="e">
        <f>I170+I172+#REF!</f>
        <v>#REF!</v>
      </c>
      <c r="J169" s="28" t="e">
        <f t="shared" si="40"/>
        <v>#REF!</v>
      </c>
      <c r="K169" s="28" t="e">
        <f>K170+K172+#REF!</f>
        <v>#REF!</v>
      </c>
      <c r="L169" s="28" t="e">
        <f>L170+L172+#REF!</f>
        <v>#REF!</v>
      </c>
      <c r="M169" s="28" t="e">
        <f t="shared" si="42"/>
        <v>#REF!</v>
      </c>
      <c r="N169" s="28" t="e">
        <f>N170+N172+#REF!</f>
        <v>#REF!</v>
      </c>
      <c r="O169" s="28" t="e">
        <f>O170+O172+#REF!</f>
        <v>#REF!</v>
      </c>
      <c r="P169" s="28" t="e">
        <f t="shared" si="35"/>
        <v>#REF!</v>
      </c>
      <c r="Q169" s="28" t="e">
        <f>Q170+Q172+#REF!</f>
        <v>#REF!</v>
      </c>
      <c r="R169" s="28" t="e">
        <f>R170+R172+#REF!</f>
        <v>#REF!</v>
      </c>
      <c r="S169" s="28" t="e">
        <f t="shared" si="36"/>
        <v>#REF!</v>
      </c>
      <c r="T169" s="28" t="e">
        <f>T170+T172+#REF!</f>
        <v>#REF!</v>
      </c>
      <c r="U169" s="28" t="e">
        <f>U170+U172+#REF!</f>
        <v>#REF!</v>
      </c>
      <c r="V169" s="28" t="e">
        <f t="shared" si="43"/>
        <v>#REF!</v>
      </c>
      <c r="W169" s="28" t="e">
        <f>W170+W172+#REF!</f>
        <v>#REF!</v>
      </c>
      <c r="X169" s="28" t="e">
        <f>X170+X172+#REF!</f>
        <v>#REF!</v>
      </c>
      <c r="Y169" s="28" t="e">
        <f t="shared" si="44"/>
        <v>#REF!</v>
      </c>
      <c r="Z169" s="28" t="e">
        <f>Z170+Z172+#REF!</f>
        <v>#REF!</v>
      </c>
      <c r="AA169" s="28" t="e">
        <f>AA170+AA172+#REF!</f>
        <v>#REF!</v>
      </c>
      <c r="AB169" s="28" t="e">
        <f t="shared" si="45"/>
        <v>#REF!</v>
      </c>
      <c r="AC169" s="28" t="e">
        <f>AC170+AC172+#REF!</f>
        <v>#REF!</v>
      </c>
      <c r="AD169" s="28" t="e">
        <f>AD170+AD172+#REF!</f>
        <v>#REF!</v>
      </c>
      <c r="AE169" s="28" t="e">
        <f t="shared" si="64"/>
        <v>#REF!</v>
      </c>
      <c r="AF169" s="28" t="e">
        <f>AF170+AF172+#REF!</f>
        <v>#REF!</v>
      </c>
      <c r="AG169" s="28" t="e">
        <f>AG170+AG172+#REF!</f>
        <v>#REF!</v>
      </c>
      <c r="AH169" s="28" t="e">
        <f t="shared" si="38"/>
        <v>#REF!</v>
      </c>
      <c r="AI169" s="28" t="e">
        <f>AI170+AI172+#REF!</f>
        <v>#REF!</v>
      </c>
      <c r="AJ169" s="28" t="e">
        <f>AJ170+AJ172+#REF!</f>
        <v>#REF!</v>
      </c>
      <c r="AK169" s="28" t="e">
        <f t="shared" si="39"/>
        <v>#REF!</v>
      </c>
      <c r="AL169" s="132">
        <f>AL170+AL172</f>
        <v>6081.8</v>
      </c>
      <c r="AM169" s="132">
        <f>AM170+AM172</f>
        <v>6081.8</v>
      </c>
    </row>
    <row r="170" spans="1:39" ht="33.75" hidden="1" customHeight="1" x14ac:dyDescent="0.25">
      <c r="A170" s="71" t="s">
        <v>55</v>
      </c>
      <c r="B170" s="27">
        <v>902</v>
      </c>
      <c r="C170" s="8" t="s">
        <v>54</v>
      </c>
      <c r="D170" s="8" t="s">
        <v>218</v>
      </c>
      <c r="E170" s="8"/>
      <c r="F170" s="133">
        <f>F171</f>
        <v>0</v>
      </c>
      <c r="G170" s="133">
        <f>G171</f>
        <v>0</v>
      </c>
      <c r="H170" s="6">
        <f t="shared" si="60"/>
        <v>0</v>
      </c>
      <c r="I170" s="6">
        <f>I171</f>
        <v>0</v>
      </c>
      <c r="J170" s="6">
        <f t="shared" si="40"/>
        <v>0</v>
      </c>
      <c r="K170" s="6">
        <f>K171</f>
        <v>0</v>
      </c>
      <c r="L170" s="6">
        <f>L171</f>
        <v>0</v>
      </c>
      <c r="M170" s="6">
        <f t="shared" si="42"/>
        <v>0</v>
      </c>
      <c r="N170" s="6">
        <f>N171</f>
        <v>0</v>
      </c>
      <c r="O170" s="6">
        <f>O171</f>
        <v>0</v>
      </c>
      <c r="P170" s="6">
        <f t="shared" ref="P170:P222" si="68">M170+N170+O170</f>
        <v>0</v>
      </c>
      <c r="Q170" s="6">
        <f>Q171</f>
        <v>0</v>
      </c>
      <c r="R170" s="6">
        <f>R171</f>
        <v>0</v>
      </c>
      <c r="S170" s="6">
        <f t="shared" ref="S170:S222" si="69">P170+Q170+R170</f>
        <v>0</v>
      </c>
      <c r="T170" s="6">
        <f>T171</f>
        <v>0</v>
      </c>
      <c r="U170" s="6">
        <f>U171</f>
        <v>0</v>
      </c>
      <c r="V170" s="6">
        <f t="shared" si="43"/>
        <v>0</v>
      </c>
      <c r="W170" s="6">
        <f>W171</f>
        <v>0</v>
      </c>
      <c r="X170" s="6">
        <f>X171</f>
        <v>0</v>
      </c>
      <c r="Y170" s="6">
        <f t="shared" si="44"/>
        <v>0</v>
      </c>
      <c r="Z170" s="6">
        <f>Z171</f>
        <v>0</v>
      </c>
      <c r="AA170" s="6">
        <f>AA171</f>
        <v>0</v>
      </c>
      <c r="AB170" s="6">
        <f t="shared" si="45"/>
        <v>0</v>
      </c>
      <c r="AC170" s="6">
        <f>AC171</f>
        <v>0</v>
      </c>
      <c r="AD170" s="6">
        <f>AD171</f>
        <v>0</v>
      </c>
      <c r="AE170" s="6">
        <f t="shared" si="64"/>
        <v>0</v>
      </c>
      <c r="AF170" s="6">
        <f>AF171</f>
        <v>0</v>
      </c>
      <c r="AG170" s="6">
        <f>AG171</f>
        <v>0</v>
      </c>
      <c r="AH170" s="6">
        <f t="shared" si="38"/>
        <v>0</v>
      </c>
      <c r="AI170" s="6">
        <f>AI171</f>
        <v>0</v>
      </c>
      <c r="AJ170" s="6">
        <f>AJ171</f>
        <v>0</v>
      </c>
      <c r="AK170" s="6">
        <f t="shared" si="39"/>
        <v>0</v>
      </c>
      <c r="AL170" s="133">
        <f>AL171</f>
        <v>0</v>
      </c>
      <c r="AM170" s="133">
        <f>AM171</f>
        <v>0</v>
      </c>
    </row>
    <row r="171" spans="1:39" ht="33.75" hidden="1" customHeight="1" x14ac:dyDescent="0.25">
      <c r="A171" s="7" t="s">
        <v>10</v>
      </c>
      <c r="B171" s="27">
        <v>902</v>
      </c>
      <c r="C171" s="8" t="s">
        <v>54</v>
      </c>
      <c r="D171" s="8" t="s">
        <v>218</v>
      </c>
      <c r="E171" s="8" t="s">
        <v>11</v>
      </c>
      <c r="F171" s="133"/>
      <c r="G171" s="133"/>
      <c r="H171" s="6">
        <f t="shared" si="60"/>
        <v>0</v>
      </c>
      <c r="I171" s="6"/>
      <c r="J171" s="6">
        <f t="shared" si="40"/>
        <v>0</v>
      </c>
      <c r="K171" s="6"/>
      <c r="L171" s="6"/>
      <c r="M171" s="6">
        <f t="shared" si="42"/>
        <v>0</v>
      </c>
      <c r="N171" s="6"/>
      <c r="O171" s="6"/>
      <c r="P171" s="6">
        <f t="shared" si="68"/>
        <v>0</v>
      </c>
      <c r="Q171" s="6"/>
      <c r="R171" s="6"/>
      <c r="S171" s="6">
        <f t="shared" si="69"/>
        <v>0</v>
      </c>
      <c r="T171" s="6"/>
      <c r="U171" s="6"/>
      <c r="V171" s="6">
        <f t="shared" si="43"/>
        <v>0</v>
      </c>
      <c r="W171" s="6"/>
      <c r="X171" s="6"/>
      <c r="Y171" s="6">
        <f t="shared" si="44"/>
        <v>0</v>
      </c>
      <c r="Z171" s="6"/>
      <c r="AA171" s="6"/>
      <c r="AB171" s="6">
        <f t="shared" si="45"/>
        <v>0</v>
      </c>
      <c r="AC171" s="6"/>
      <c r="AD171" s="6"/>
      <c r="AE171" s="6">
        <f t="shared" si="64"/>
        <v>0</v>
      </c>
      <c r="AF171" s="6"/>
      <c r="AG171" s="6"/>
      <c r="AH171" s="6">
        <f t="shared" ref="AH171:AH208" si="70">AE171+AF171+AG171</f>
        <v>0</v>
      </c>
      <c r="AI171" s="6"/>
      <c r="AJ171" s="6"/>
      <c r="AK171" s="6">
        <f t="shared" ref="AK171:AK208" si="71">AH171+AI171+AJ171</f>
        <v>0</v>
      </c>
      <c r="AL171" s="133"/>
      <c r="AM171" s="133"/>
    </row>
    <row r="172" spans="1:39" ht="33.75" customHeight="1" x14ac:dyDescent="0.25">
      <c r="A172" s="1" t="s">
        <v>124</v>
      </c>
      <c r="B172" s="27">
        <v>902</v>
      </c>
      <c r="C172" s="8" t="s">
        <v>54</v>
      </c>
      <c r="D172" s="8" t="s">
        <v>156</v>
      </c>
      <c r="E172" s="8"/>
      <c r="F172" s="133">
        <f>F173+F174+F175+F176</f>
        <v>6516.8</v>
      </c>
      <c r="G172" s="133">
        <f>G173+G174+G175</f>
        <v>0</v>
      </c>
      <c r="H172" s="6">
        <f t="shared" si="60"/>
        <v>6516.8</v>
      </c>
      <c r="I172" s="6">
        <f>I173+I174+I175</f>
        <v>0</v>
      </c>
      <c r="J172" s="6">
        <f t="shared" si="40"/>
        <v>6516.8</v>
      </c>
      <c r="K172" s="6">
        <f>K173+K174+K175</f>
        <v>0</v>
      </c>
      <c r="L172" s="6">
        <f>L173+L174+L175</f>
        <v>0</v>
      </c>
      <c r="M172" s="6">
        <f t="shared" si="42"/>
        <v>6516.8</v>
      </c>
      <c r="N172" s="6">
        <f>N173+N174+N175</f>
        <v>0</v>
      </c>
      <c r="O172" s="6">
        <f>O173+O174+O175</f>
        <v>0</v>
      </c>
      <c r="P172" s="6">
        <f t="shared" si="68"/>
        <v>6516.8</v>
      </c>
      <c r="Q172" s="6">
        <f>Q173+Q174+Q175</f>
        <v>0</v>
      </c>
      <c r="R172" s="6">
        <f>R173+R174+R175</f>
        <v>0</v>
      </c>
      <c r="S172" s="6">
        <f t="shared" si="69"/>
        <v>6516.8</v>
      </c>
      <c r="T172" s="6">
        <f>T173+T174+T175</f>
        <v>0</v>
      </c>
      <c r="U172" s="6">
        <f>U173+U174+U175</f>
        <v>0</v>
      </c>
      <c r="V172" s="6">
        <f t="shared" si="43"/>
        <v>6516.8</v>
      </c>
      <c r="W172" s="6">
        <f>W173+W174+W175</f>
        <v>0</v>
      </c>
      <c r="X172" s="6">
        <f>X173+X174+X175</f>
        <v>0</v>
      </c>
      <c r="Y172" s="6">
        <f t="shared" si="44"/>
        <v>6516.8</v>
      </c>
      <c r="Z172" s="6">
        <f>Z173+Z174+Z175</f>
        <v>0</v>
      </c>
      <c r="AA172" s="6">
        <f>AA173+AA174+AA175</f>
        <v>0</v>
      </c>
      <c r="AB172" s="6">
        <f t="shared" si="45"/>
        <v>6516.8</v>
      </c>
      <c r="AC172" s="6">
        <f>AC173+AC174+AC175</f>
        <v>0</v>
      </c>
      <c r="AD172" s="6">
        <f>AD173+AD174+AD175</f>
        <v>0</v>
      </c>
      <c r="AE172" s="6">
        <f t="shared" si="64"/>
        <v>6516.8</v>
      </c>
      <c r="AF172" s="6">
        <f>AF173+AF174+AF175</f>
        <v>0</v>
      </c>
      <c r="AG172" s="6">
        <f>AG173+AG174+AG175</f>
        <v>0</v>
      </c>
      <c r="AH172" s="6">
        <f t="shared" si="70"/>
        <v>6516.8</v>
      </c>
      <c r="AI172" s="6">
        <f>AI173+AI174+AI175</f>
        <v>0</v>
      </c>
      <c r="AJ172" s="6">
        <f>AJ173+AJ174+AJ175</f>
        <v>0</v>
      </c>
      <c r="AK172" s="6">
        <f t="shared" si="71"/>
        <v>6516.8</v>
      </c>
      <c r="AL172" s="133">
        <f>AL173+AL174+AL175</f>
        <v>6081.8</v>
      </c>
      <c r="AM172" s="133">
        <f>AM173+AM174+AM175</f>
        <v>6081.8</v>
      </c>
    </row>
    <row r="173" spans="1:39" ht="60.75" customHeight="1" x14ac:dyDescent="0.25">
      <c r="A173" s="7" t="s">
        <v>126</v>
      </c>
      <c r="B173" s="38">
        <v>902</v>
      </c>
      <c r="C173" s="8" t="s">
        <v>54</v>
      </c>
      <c r="D173" s="8" t="s">
        <v>156</v>
      </c>
      <c r="E173" s="8" t="s">
        <v>9</v>
      </c>
      <c r="F173" s="6">
        <f>3565.6+194.3</f>
        <v>3759.9</v>
      </c>
      <c r="G173" s="6"/>
      <c r="H173" s="6">
        <f>F173+G173</f>
        <v>3759.9</v>
      </c>
      <c r="I173" s="6"/>
      <c r="J173" s="6">
        <f t="shared" si="40"/>
        <v>3759.9</v>
      </c>
      <c r="K173" s="6"/>
      <c r="L173" s="6"/>
      <c r="M173" s="6">
        <f t="shared" si="42"/>
        <v>3759.9</v>
      </c>
      <c r="N173" s="6"/>
      <c r="O173" s="6"/>
      <c r="P173" s="6">
        <f t="shared" si="68"/>
        <v>3759.9</v>
      </c>
      <c r="Q173" s="6"/>
      <c r="R173" s="6"/>
      <c r="S173" s="6">
        <f t="shared" si="69"/>
        <v>3759.9</v>
      </c>
      <c r="T173" s="6"/>
      <c r="U173" s="6"/>
      <c r="V173" s="6">
        <f t="shared" si="43"/>
        <v>3759.9</v>
      </c>
      <c r="W173" s="6"/>
      <c r="X173" s="6"/>
      <c r="Y173" s="6">
        <f t="shared" si="44"/>
        <v>3759.9</v>
      </c>
      <c r="Z173" s="6"/>
      <c r="AA173" s="6"/>
      <c r="AB173" s="6">
        <f t="shared" si="45"/>
        <v>3759.9</v>
      </c>
      <c r="AC173" s="6"/>
      <c r="AD173" s="6"/>
      <c r="AE173" s="6">
        <f t="shared" si="64"/>
        <v>3759.9</v>
      </c>
      <c r="AF173" s="6"/>
      <c r="AG173" s="6"/>
      <c r="AH173" s="6">
        <f t="shared" si="70"/>
        <v>3759.9</v>
      </c>
      <c r="AI173" s="6"/>
      <c r="AJ173" s="6"/>
      <c r="AK173" s="6">
        <f t="shared" si="71"/>
        <v>3759.9</v>
      </c>
      <c r="AL173" s="6">
        <f t="shared" ref="AL173:AM173" si="72">3565.6+194.3</f>
        <v>3759.9</v>
      </c>
      <c r="AM173" s="6">
        <f t="shared" si="72"/>
        <v>3759.9</v>
      </c>
    </row>
    <row r="174" spans="1:39" ht="33.75" customHeight="1" x14ac:dyDescent="0.25">
      <c r="A174" s="35" t="s">
        <v>10</v>
      </c>
      <c r="B174" s="76">
        <v>902</v>
      </c>
      <c r="C174" s="8" t="s">
        <v>54</v>
      </c>
      <c r="D174" s="8" t="s">
        <v>156</v>
      </c>
      <c r="E174" s="8" t="s">
        <v>11</v>
      </c>
      <c r="F174" s="6">
        <v>2713.4</v>
      </c>
      <c r="G174" s="6"/>
      <c r="H174" s="6">
        <f t="shared" si="60"/>
        <v>2713.4</v>
      </c>
      <c r="I174" s="6"/>
      <c r="J174" s="6">
        <f t="shared" si="40"/>
        <v>2713.4</v>
      </c>
      <c r="K174" s="6"/>
      <c r="L174" s="6"/>
      <c r="M174" s="6">
        <f t="shared" si="42"/>
        <v>2713.4</v>
      </c>
      <c r="N174" s="6"/>
      <c r="O174" s="6"/>
      <c r="P174" s="6">
        <f t="shared" si="68"/>
        <v>2713.4</v>
      </c>
      <c r="Q174" s="6"/>
      <c r="R174" s="6"/>
      <c r="S174" s="6">
        <f t="shared" si="69"/>
        <v>2713.4</v>
      </c>
      <c r="T174" s="6"/>
      <c r="U174" s="6"/>
      <c r="V174" s="6">
        <f t="shared" si="43"/>
        <v>2713.4</v>
      </c>
      <c r="W174" s="6"/>
      <c r="X174" s="6"/>
      <c r="Y174" s="6">
        <f t="shared" si="44"/>
        <v>2713.4</v>
      </c>
      <c r="Z174" s="6"/>
      <c r="AA174" s="6"/>
      <c r="AB174" s="6">
        <f t="shared" si="45"/>
        <v>2713.4</v>
      </c>
      <c r="AC174" s="6"/>
      <c r="AD174" s="6"/>
      <c r="AE174" s="6">
        <f t="shared" si="64"/>
        <v>2713.4</v>
      </c>
      <c r="AF174" s="6"/>
      <c r="AG174" s="6"/>
      <c r="AH174" s="6">
        <f t="shared" si="70"/>
        <v>2713.4</v>
      </c>
      <c r="AI174" s="6"/>
      <c r="AJ174" s="6"/>
      <c r="AK174" s="6">
        <f t="shared" si="71"/>
        <v>2713.4</v>
      </c>
      <c r="AL174" s="6">
        <f>2713.4-400</f>
        <v>2313.4</v>
      </c>
      <c r="AM174" s="6">
        <f>2713.4-400</f>
        <v>2313.4</v>
      </c>
    </row>
    <row r="175" spans="1:39" ht="21" customHeight="1" x14ac:dyDescent="0.25">
      <c r="A175" s="1" t="s">
        <v>19</v>
      </c>
      <c r="B175" s="27" t="s">
        <v>32</v>
      </c>
      <c r="C175" s="8" t="s">
        <v>54</v>
      </c>
      <c r="D175" s="8" t="s">
        <v>156</v>
      </c>
      <c r="E175" s="8" t="s">
        <v>20</v>
      </c>
      <c r="F175" s="6">
        <v>8.5</v>
      </c>
      <c r="G175" s="6"/>
      <c r="H175" s="6">
        <f t="shared" si="60"/>
        <v>8.5</v>
      </c>
      <c r="I175" s="6"/>
      <c r="J175" s="6">
        <f t="shared" si="40"/>
        <v>8.5</v>
      </c>
      <c r="K175" s="6"/>
      <c r="L175" s="6"/>
      <c r="M175" s="6">
        <f t="shared" si="42"/>
        <v>8.5</v>
      </c>
      <c r="N175" s="6"/>
      <c r="O175" s="6"/>
      <c r="P175" s="6">
        <f t="shared" si="68"/>
        <v>8.5</v>
      </c>
      <c r="Q175" s="6"/>
      <c r="R175" s="6"/>
      <c r="S175" s="6">
        <f t="shared" si="69"/>
        <v>8.5</v>
      </c>
      <c r="T175" s="6"/>
      <c r="U175" s="6"/>
      <c r="V175" s="6">
        <f t="shared" si="43"/>
        <v>8.5</v>
      </c>
      <c r="W175" s="6"/>
      <c r="X175" s="6"/>
      <c r="Y175" s="6">
        <f t="shared" si="44"/>
        <v>8.5</v>
      </c>
      <c r="Z175" s="6"/>
      <c r="AA175" s="6"/>
      <c r="AB175" s="6">
        <f t="shared" si="45"/>
        <v>8.5</v>
      </c>
      <c r="AC175" s="6"/>
      <c r="AD175" s="6"/>
      <c r="AE175" s="6">
        <f t="shared" si="64"/>
        <v>8.5</v>
      </c>
      <c r="AF175" s="6"/>
      <c r="AG175" s="6"/>
      <c r="AH175" s="6">
        <f t="shared" si="70"/>
        <v>8.5</v>
      </c>
      <c r="AI175" s="6"/>
      <c r="AJ175" s="6"/>
      <c r="AK175" s="6">
        <f t="shared" si="71"/>
        <v>8.5</v>
      </c>
      <c r="AL175" s="6">
        <v>8.5</v>
      </c>
      <c r="AM175" s="6">
        <v>8.5</v>
      </c>
    </row>
    <row r="176" spans="1:39" ht="21" customHeight="1" x14ac:dyDescent="0.25">
      <c r="A176" s="1" t="s">
        <v>455</v>
      </c>
      <c r="B176" s="27" t="s">
        <v>32</v>
      </c>
      <c r="C176" s="8" t="s">
        <v>54</v>
      </c>
      <c r="D176" s="8" t="s">
        <v>195</v>
      </c>
      <c r="E176" s="8" t="s">
        <v>20</v>
      </c>
      <c r="F176" s="6">
        <v>35</v>
      </c>
      <c r="G176" s="6"/>
      <c r="H176" s="6">
        <f t="shared" si="60"/>
        <v>35</v>
      </c>
      <c r="I176" s="6"/>
      <c r="J176" s="6">
        <f t="shared" si="40"/>
        <v>35</v>
      </c>
      <c r="K176" s="6"/>
      <c r="L176" s="6"/>
      <c r="M176" s="6">
        <f t="shared" si="42"/>
        <v>35</v>
      </c>
      <c r="N176" s="6"/>
      <c r="O176" s="6"/>
      <c r="P176" s="6">
        <f t="shared" si="68"/>
        <v>35</v>
      </c>
      <c r="Q176" s="6"/>
      <c r="R176" s="6"/>
      <c r="S176" s="6">
        <f t="shared" si="69"/>
        <v>35</v>
      </c>
      <c r="T176" s="6"/>
      <c r="U176" s="6"/>
      <c r="V176" s="6">
        <f t="shared" si="43"/>
        <v>35</v>
      </c>
      <c r="W176" s="6"/>
      <c r="X176" s="6"/>
      <c r="Y176" s="6">
        <f t="shared" si="44"/>
        <v>35</v>
      </c>
      <c r="Z176" s="6"/>
      <c r="AA176" s="6"/>
      <c r="AB176" s="6">
        <f t="shared" si="45"/>
        <v>35</v>
      </c>
      <c r="AC176" s="6"/>
      <c r="AD176" s="6"/>
      <c r="AE176" s="6">
        <f t="shared" si="64"/>
        <v>35</v>
      </c>
      <c r="AF176" s="6"/>
      <c r="AG176" s="6"/>
      <c r="AH176" s="6">
        <f t="shared" si="70"/>
        <v>35</v>
      </c>
      <c r="AI176" s="6"/>
      <c r="AJ176" s="6"/>
      <c r="AK176" s="6">
        <f t="shared" si="71"/>
        <v>35</v>
      </c>
      <c r="AL176" s="6"/>
      <c r="AM176" s="6"/>
    </row>
    <row r="177" spans="1:39" ht="21" customHeight="1" x14ac:dyDescent="0.25">
      <c r="A177" s="1"/>
      <c r="B177" s="27"/>
      <c r="C177" s="8"/>
      <c r="D177" s="8"/>
      <c r="E177" s="8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</row>
    <row r="178" spans="1:39" ht="21" hidden="1" customHeight="1" x14ac:dyDescent="0.25">
      <c r="A178" s="67" t="s">
        <v>56</v>
      </c>
      <c r="B178" s="68" t="s">
        <v>32</v>
      </c>
      <c r="C178" s="58" t="s">
        <v>57</v>
      </c>
      <c r="D178" s="58"/>
      <c r="E178" s="58"/>
      <c r="F178" s="28">
        <f>F179</f>
        <v>0</v>
      </c>
      <c r="G178" s="28">
        <f>G179</f>
        <v>0</v>
      </c>
      <c r="H178" s="28">
        <f t="shared" ref="H178:H179" si="73">F178+G178</f>
        <v>0</v>
      </c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>
        <f t="shared" ref="AL178:AM178" si="74">AL179</f>
        <v>0</v>
      </c>
      <c r="AM178" s="28">
        <f t="shared" si="74"/>
        <v>0</v>
      </c>
    </row>
    <row r="179" spans="1:39" ht="21" hidden="1" customHeight="1" x14ac:dyDescent="0.25">
      <c r="A179" s="99" t="s">
        <v>210</v>
      </c>
      <c r="B179" s="27" t="s">
        <v>32</v>
      </c>
      <c r="C179" s="8" t="s">
        <v>209</v>
      </c>
      <c r="D179" s="8"/>
      <c r="E179" s="8"/>
      <c r="F179" s="6">
        <f>F180+F182</f>
        <v>0</v>
      </c>
      <c r="G179" s="6">
        <f>G180+G182</f>
        <v>0</v>
      </c>
      <c r="H179" s="6">
        <f t="shared" si="73"/>
        <v>0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>
        <f>AL180+AL182</f>
        <v>0</v>
      </c>
      <c r="AM179" s="6">
        <f>AM180+AM182</f>
        <v>0</v>
      </c>
    </row>
    <row r="180" spans="1:39" ht="55.5" hidden="1" customHeight="1" x14ac:dyDescent="0.25">
      <c r="A180" s="170" t="s">
        <v>395</v>
      </c>
      <c r="B180" s="27" t="s">
        <v>32</v>
      </c>
      <c r="C180" s="8" t="s">
        <v>209</v>
      </c>
      <c r="D180" s="192" t="s">
        <v>166</v>
      </c>
      <c r="E180" s="8" t="s">
        <v>27</v>
      </c>
      <c r="F180" s="6">
        <f>F181</f>
        <v>0</v>
      </c>
      <c r="G180" s="6"/>
      <c r="H180" s="6">
        <f t="shared" ref="H180:H182" si="75">F180+G180</f>
        <v>0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>
        <f>AL181</f>
        <v>0</v>
      </c>
      <c r="AM180" s="6">
        <f>AM181</f>
        <v>0</v>
      </c>
    </row>
    <row r="181" spans="1:39" ht="21" hidden="1" customHeight="1" x14ac:dyDescent="0.25">
      <c r="A181" s="1" t="s">
        <v>426</v>
      </c>
      <c r="B181" s="27" t="s">
        <v>32</v>
      </c>
      <c r="C181" s="8" t="s">
        <v>209</v>
      </c>
      <c r="D181" s="192" t="s">
        <v>166</v>
      </c>
      <c r="E181" s="8" t="s">
        <v>27</v>
      </c>
      <c r="F181" s="6"/>
      <c r="G181" s="6"/>
      <c r="H181" s="6">
        <f t="shared" si="75"/>
        <v>0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</row>
    <row r="182" spans="1:39" ht="21" hidden="1" customHeight="1" x14ac:dyDescent="0.25">
      <c r="A182" s="1" t="s">
        <v>426</v>
      </c>
      <c r="B182" s="27" t="s">
        <v>32</v>
      </c>
      <c r="C182" s="8" t="s">
        <v>209</v>
      </c>
      <c r="D182" s="192" t="s">
        <v>156</v>
      </c>
      <c r="E182" s="8" t="s">
        <v>27</v>
      </c>
      <c r="F182" s="6"/>
      <c r="G182" s="6"/>
      <c r="H182" s="6">
        <f t="shared" si="75"/>
        <v>0</v>
      </c>
      <c r="I182" s="6"/>
      <c r="J182" s="6"/>
      <c r="K182" s="6"/>
      <c r="L182" s="6"/>
      <c r="M182" s="6"/>
      <c r="N182" s="6"/>
      <c r="O182" s="6"/>
      <c r="P182" s="6">
        <f t="shared" si="68"/>
        <v>0</v>
      </c>
      <c r="Q182" s="6"/>
      <c r="R182" s="6"/>
      <c r="S182" s="6">
        <f t="shared" si="69"/>
        <v>0</v>
      </c>
      <c r="T182" s="6"/>
      <c r="U182" s="6"/>
      <c r="V182" s="6"/>
      <c r="W182" s="6"/>
      <c r="X182" s="6"/>
      <c r="Y182" s="6"/>
      <c r="Z182" s="6"/>
      <c r="AA182" s="6"/>
      <c r="AB182" s="6">
        <f t="shared" ref="AB182:AB213" si="76">Y182+Z182+AA182</f>
        <v>0</v>
      </c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</row>
    <row r="183" spans="1:39" s="55" customFormat="1" ht="33.75" customHeight="1" x14ac:dyDescent="0.25">
      <c r="A183" s="67" t="s">
        <v>60</v>
      </c>
      <c r="B183" s="68">
        <v>902</v>
      </c>
      <c r="C183" s="58" t="s">
        <v>61</v>
      </c>
      <c r="D183" s="58"/>
      <c r="E183" s="58"/>
      <c r="F183" s="132">
        <f>F184</f>
        <v>6350</v>
      </c>
      <c r="G183" s="132">
        <f>G184</f>
        <v>8217</v>
      </c>
      <c r="H183" s="26">
        <f t="shared" ref="H183:H197" si="77">F183+G183</f>
        <v>14567</v>
      </c>
      <c r="I183" s="28">
        <f>I184</f>
        <v>0</v>
      </c>
      <c r="J183" s="6">
        <f t="shared" ref="J183:J219" si="78">H183+I183</f>
        <v>14567</v>
      </c>
      <c r="K183" s="28">
        <f>K184</f>
        <v>0</v>
      </c>
      <c r="L183" s="28">
        <f>L184</f>
        <v>0</v>
      </c>
      <c r="M183" s="26">
        <f t="shared" ref="M183:M218" si="79">J183+K183+L183</f>
        <v>14567</v>
      </c>
      <c r="N183" s="28">
        <f>N184</f>
        <v>0</v>
      </c>
      <c r="O183" s="28">
        <f>O184</f>
        <v>0</v>
      </c>
      <c r="P183" s="28">
        <f t="shared" si="68"/>
        <v>14567</v>
      </c>
      <c r="Q183" s="28">
        <f>Q184</f>
        <v>0</v>
      </c>
      <c r="R183" s="28">
        <f>R184</f>
        <v>0</v>
      </c>
      <c r="S183" s="28">
        <f t="shared" si="69"/>
        <v>14567</v>
      </c>
      <c r="T183" s="28">
        <f>T184</f>
        <v>0</v>
      </c>
      <c r="U183" s="28">
        <f>U184</f>
        <v>0</v>
      </c>
      <c r="V183" s="26">
        <f t="shared" ref="V183:V213" si="80">S183+T183+U183</f>
        <v>14567</v>
      </c>
      <c r="W183" s="28">
        <f>W184</f>
        <v>0</v>
      </c>
      <c r="X183" s="28">
        <f>X184</f>
        <v>0</v>
      </c>
      <c r="Y183" s="26">
        <f t="shared" ref="Y183:Y213" si="81">V183+W183+X183</f>
        <v>14567</v>
      </c>
      <c r="Z183" s="28">
        <f>Z184</f>
        <v>0</v>
      </c>
      <c r="AA183" s="28">
        <f>AA184</f>
        <v>0</v>
      </c>
      <c r="AB183" s="6">
        <f t="shared" si="76"/>
        <v>14567</v>
      </c>
      <c r="AC183" s="28">
        <f>AC184</f>
        <v>0</v>
      </c>
      <c r="AD183" s="28">
        <f>AD184</f>
        <v>0</v>
      </c>
      <c r="AE183" s="28">
        <f>AB183+AC183+AD183</f>
        <v>14567</v>
      </c>
      <c r="AF183" s="28">
        <f>AF184</f>
        <v>0</v>
      </c>
      <c r="AG183" s="28">
        <f>AG184</f>
        <v>0</v>
      </c>
      <c r="AH183" s="26">
        <f t="shared" si="70"/>
        <v>14567</v>
      </c>
      <c r="AI183" s="28">
        <f>AI184</f>
        <v>0</v>
      </c>
      <c r="AJ183" s="28">
        <f>AJ184</f>
        <v>0</v>
      </c>
      <c r="AK183" s="6">
        <f t="shared" si="71"/>
        <v>14567</v>
      </c>
      <c r="AL183" s="132">
        <f>AL184</f>
        <v>6350</v>
      </c>
      <c r="AM183" s="132">
        <f>AM184</f>
        <v>6350</v>
      </c>
    </row>
    <row r="184" spans="1:39" s="55" customFormat="1" ht="21.75" customHeight="1" x14ac:dyDescent="0.25">
      <c r="A184" s="60" t="s">
        <v>62</v>
      </c>
      <c r="B184" s="68">
        <v>902</v>
      </c>
      <c r="C184" s="58" t="s">
        <v>63</v>
      </c>
      <c r="D184" s="58"/>
      <c r="E184" s="58"/>
      <c r="F184" s="132">
        <f>F185+F188+F195</f>
        <v>6350</v>
      </c>
      <c r="G184" s="132">
        <f>G185+G188+G195</f>
        <v>8217</v>
      </c>
      <c r="H184" s="28">
        <f t="shared" si="77"/>
        <v>14567</v>
      </c>
      <c r="I184" s="28">
        <f t="shared" ref="I184:AK184" si="82">I185+I188</f>
        <v>0</v>
      </c>
      <c r="J184" s="28">
        <f t="shared" si="82"/>
        <v>6350</v>
      </c>
      <c r="K184" s="28">
        <f t="shared" si="82"/>
        <v>0</v>
      </c>
      <c r="L184" s="28">
        <f t="shared" si="82"/>
        <v>0</v>
      </c>
      <c r="M184" s="28">
        <f t="shared" si="82"/>
        <v>6350</v>
      </c>
      <c r="N184" s="28">
        <f t="shared" si="82"/>
        <v>0</v>
      </c>
      <c r="O184" s="28">
        <f t="shared" si="82"/>
        <v>0</v>
      </c>
      <c r="P184" s="28">
        <f t="shared" si="82"/>
        <v>6350</v>
      </c>
      <c r="Q184" s="28">
        <f t="shared" si="82"/>
        <v>0</v>
      </c>
      <c r="R184" s="28">
        <f t="shared" si="82"/>
        <v>0</v>
      </c>
      <c r="S184" s="28">
        <f t="shared" si="82"/>
        <v>6350</v>
      </c>
      <c r="T184" s="28">
        <f t="shared" si="82"/>
        <v>0</v>
      </c>
      <c r="U184" s="28">
        <f t="shared" si="82"/>
        <v>0</v>
      </c>
      <c r="V184" s="28">
        <f t="shared" si="82"/>
        <v>6350</v>
      </c>
      <c r="W184" s="28">
        <f t="shared" si="82"/>
        <v>0</v>
      </c>
      <c r="X184" s="28">
        <f t="shared" si="82"/>
        <v>0</v>
      </c>
      <c r="Y184" s="28">
        <f t="shared" si="82"/>
        <v>6350</v>
      </c>
      <c r="Z184" s="28">
        <f t="shared" si="82"/>
        <v>0</v>
      </c>
      <c r="AA184" s="28">
        <f t="shared" si="82"/>
        <v>0</v>
      </c>
      <c r="AB184" s="28">
        <f t="shared" si="82"/>
        <v>6350</v>
      </c>
      <c r="AC184" s="28">
        <f t="shared" si="82"/>
        <v>0</v>
      </c>
      <c r="AD184" s="28">
        <f t="shared" si="82"/>
        <v>0</v>
      </c>
      <c r="AE184" s="28">
        <f t="shared" si="82"/>
        <v>6350</v>
      </c>
      <c r="AF184" s="28">
        <f t="shared" si="82"/>
        <v>0</v>
      </c>
      <c r="AG184" s="28">
        <f t="shared" si="82"/>
        <v>0</v>
      </c>
      <c r="AH184" s="28">
        <f t="shared" si="82"/>
        <v>6350</v>
      </c>
      <c r="AI184" s="28">
        <f t="shared" si="82"/>
        <v>0</v>
      </c>
      <c r="AJ184" s="28">
        <f t="shared" si="82"/>
        <v>0</v>
      </c>
      <c r="AK184" s="28">
        <f t="shared" si="82"/>
        <v>6350</v>
      </c>
      <c r="AL184" s="132">
        <f>AL185+AL188</f>
        <v>6350</v>
      </c>
      <c r="AM184" s="132">
        <f>AM185+AM188</f>
        <v>6350</v>
      </c>
    </row>
    <row r="185" spans="1:39" ht="60.75" customHeight="1" x14ac:dyDescent="0.25">
      <c r="A185" s="170" t="s">
        <v>398</v>
      </c>
      <c r="B185" s="191">
        <v>902</v>
      </c>
      <c r="C185" s="192" t="s">
        <v>63</v>
      </c>
      <c r="D185" s="192" t="s">
        <v>162</v>
      </c>
      <c r="E185" s="192"/>
      <c r="F185" s="193">
        <f>F186</f>
        <v>6330</v>
      </c>
      <c r="G185" s="193">
        <f>G186</f>
        <v>0</v>
      </c>
      <c r="H185" s="193">
        <f t="shared" si="77"/>
        <v>6330</v>
      </c>
      <c r="I185" s="193">
        <f>I186</f>
        <v>0</v>
      </c>
      <c r="J185" s="193">
        <f t="shared" si="78"/>
        <v>6330</v>
      </c>
      <c r="K185" s="193">
        <f>K186</f>
        <v>0</v>
      </c>
      <c r="L185" s="193">
        <f>L186</f>
        <v>0</v>
      </c>
      <c r="M185" s="193">
        <f t="shared" si="79"/>
        <v>6330</v>
      </c>
      <c r="N185" s="193">
        <f>N186</f>
        <v>0</v>
      </c>
      <c r="O185" s="193">
        <f>O186</f>
        <v>0</v>
      </c>
      <c r="P185" s="193">
        <f t="shared" si="68"/>
        <v>6330</v>
      </c>
      <c r="Q185" s="193">
        <f>Q186</f>
        <v>0</v>
      </c>
      <c r="R185" s="193">
        <f>R186</f>
        <v>0</v>
      </c>
      <c r="S185" s="193">
        <f t="shared" si="69"/>
        <v>6330</v>
      </c>
      <c r="T185" s="193">
        <f>T186</f>
        <v>0</v>
      </c>
      <c r="U185" s="193">
        <f>U186</f>
        <v>0</v>
      </c>
      <c r="V185" s="193">
        <f t="shared" si="80"/>
        <v>6330</v>
      </c>
      <c r="W185" s="193">
        <f>W186</f>
        <v>0</v>
      </c>
      <c r="X185" s="193">
        <f>X186</f>
        <v>0</v>
      </c>
      <c r="Y185" s="193">
        <f t="shared" si="81"/>
        <v>6330</v>
      </c>
      <c r="Z185" s="193">
        <f>Z186</f>
        <v>0</v>
      </c>
      <c r="AA185" s="193">
        <f>AA186</f>
        <v>0</v>
      </c>
      <c r="AB185" s="193">
        <f t="shared" si="76"/>
        <v>6330</v>
      </c>
      <c r="AC185" s="193">
        <f>AC186</f>
        <v>0</v>
      </c>
      <c r="AD185" s="193">
        <f>AD186</f>
        <v>0</v>
      </c>
      <c r="AE185" s="193">
        <f t="shared" ref="AE185:AE193" si="83">AB185+AC185+AD185</f>
        <v>6330</v>
      </c>
      <c r="AF185" s="193">
        <f>AF186</f>
        <v>0</v>
      </c>
      <c r="AG185" s="193">
        <f>AG186</f>
        <v>0</v>
      </c>
      <c r="AH185" s="193">
        <f t="shared" si="70"/>
        <v>6330</v>
      </c>
      <c r="AI185" s="193">
        <f>AI186</f>
        <v>0</v>
      </c>
      <c r="AJ185" s="193">
        <f>AJ186</f>
        <v>0</v>
      </c>
      <c r="AK185" s="193">
        <f t="shared" si="71"/>
        <v>6330</v>
      </c>
      <c r="AL185" s="193">
        <f>AL187</f>
        <v>6330</v>
      </c>
      <c r="AM185" s="193">
        <f>AM187</f>
        <v>6330</v>
      </c>
    </row>
    <row r="186" spans="1:39" ht="33.75" customHeight="1" x14ac:dyDescent="0.25">
      <c r="A186" s="5" t="s">
        <v>214</v>
      </c>
      <c r="B186" s="27">
        <v>902</v>
      </c>
      <c r="C186" s="8" t="s">
        <v>63</v>
      </c>
      <c r="D186" s="8" t="s">
        <v>162</v>
      </c>
      <c r="E186" s="8" t="s">
        <v>27</v>
      </c>
      <c r="F186" s="6">
        <v>6330</v>
      </c>
      <c r="G186" s="6"/>
      <c r="H186" s="6">
        <f t="shared" si="77"/>
        <v>6330</v>
      </c>
      <c r="I186" s="6"/>
      <c r="J186" s="6">
        <f t="shared" si="78"/>
        <v>6330</v>
      </c>
      <c r="K186" s="6"/>
      <c r="L186" s="6"/>
      <c r="M186" s="6">
        <f t="shared" si="79"/>
        <v>6330</v>
      </c>
      <c r="N186" s="6"/>
      <c r="O186" s="6"/>
      <c r="P186" s="6">
        <f t="shared" si="68"/>
        <v>6330</v>
      </c>
      <c r="Q186" s="6"/>
      <c r="R186" s="6"/>
      <c r="S186" s="6">
        <f t="shared" si="69"/>
        <v>6330</v>
      </c>
      <c r="T186" s="6"/>
      <c r="U186" s="6"/>
      <c r="V186" s="6">
        <f t="shared" si="80"/>
        <v>6330</v>
      </c>
      <c r="W186" s="6"/>
      <c r="X186" s="6"/>
      <c r="Y186" s="6">
        <f t="shared" si="81"/>
        <v>6330</v>
      </c>
      <c r="Z186" s="6"/>
      <c r="AA186" s="6"/>
      <c r="AB186" s="6">
        <f t="shared" si="76"/>
        <v>6330</v>
      </c>
      <c r="AC186" s="6"/>
      <c r="AD186" s="6"/>
      <c r="AE186" s="6">
        <f t="shared" si="83"/>
        <v>6330</v>
      </c>
      <c r="AF186" s="6"/>
      <c r="AG186" s="6"/>
      <c r="AH186" s="6">
        <f t="shared" si="70"/>
        <v>6330</v>
      </c>
      <c r="AI186" s="6"/>
      <c r="AJ186" s="6"/>
      <c r="AK186" s="6">
        <f t="shared" si="71"/>
        <v>6330</v>
      </c>
      <c r="AL186" s="6"/>
      <c r="AM186" s="6"/>
    </row>
    <row r="187" spans="1:39" ht="33.75" customHeight="1" x14ac:dyDescent="0.25">
      <c r="A187" s="5" t="s">
        <v>214</v>
      </c>
      <c r="B187" s="27">
        <v>902</v>
      </c>
      <c r="C187" s="8" t="s">
        <v>63</v>
      </c>
      <c r="D187" s="8" t="s">
        <v>156</v>
      </c>
      <c r="E187" s="8" t="s">
        <v>27</v>
      </c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>
        <v>6330</v>
      </c>
      <c r="AM187" s="6">
        <v>6330</v>
      </c>
    </row>
    <row r="188" spans="1:39" ht="51" customHeight="1" x14ac:dyDescent="0.25">
      <c r="A188" s="174" t="s">
        <v>479</v>
      </c>
      <c r="B188" s="184">
        <v>902</v>
      </c>
      <c r="C188" s="185" t="s">
        <v>63</v>
      </c>
      <c r="D188" s="185" t="s">
        <v>218</v>
      </c>
      <c r="E188" s="185"/>
      <c r="F188" s="186">
        <f>F189+F190+F194</f>
        <v>20</v>
      </c>
      <c r="G188" s="186">
        <f>G189+G190</f>
        <v>0</v>
      </c>
      <c r="H188" s="186">
        <f t="shared" si="77"/>
        <v>20</v>
      </c>
      <c r="I188" s="186">
        <f>I189</f>
        <v>0</v>
      </c>
      <c r="J188" s="186">
        <f t="shared" si="78"/>
        <v>20</v>
      </c>
      <c r="K188" s="186">
        <f>K189</f>
        <v>0</v>
      </c>
      <c r="L188" s="186">
        <f>L189</f>
        <v>0</v>
      </c>
      <c r="M188" s="186">
        <f t="shared" si="79"/>
        <v>20</v>
      </c>
      <c r="N188" s="186">
        <f>N189</f>
        <v>0</v>
      </c>
      <c r="O188" s="186">
        <f>O189</f>
        <v>0</v>
      </c>
      <c r="P188" s="186">
        <f t="shared" si="68"/>
        <v>20</v>
      </c>
      <c r="Q188" s="186">
        <f>Q189+Q190</f>
        <v>0</v>
      </c>
      <c r="R188" s="186">
        <f>R189+R193</f>
        <v>0</v>
      </c>
      <c r="S188" s="186">
        <f t="shared" si="69"/>
        <v>20</v>
      </c>
      <c r="T188" s="186">
        <f>T189</f>
        <v>0</v>
      </c>
      <c r="U188" s="186">
        <f>U189+U193</f>
        <v>0</v>
      </c>
      <c r="V188" s="186">
        <f t="shared" si="80"/>
        <v>20</v>
      </c>
      <c r="W188" s="186">
        <f>W189+W193</f>
        <v>0</v>
      </c>
      <c r="X188" s="186">
        <f>X189+X193</f>
        <v>0</v>
      </c>
      <c r="Y188" s="186">
        <f t="shared" si="81"/>
        <v>20</v>
      </c>
      <c r="Z188" s="186">
        <f>Z189+Z193</f>
        <v>0</v>
      </c>
      <c r="AA188" s="186">
        <f>AA189+AA193</f>
        <v>0</v>
      </c>
      <c r="AB188" s="186">
        <f t="shared" si="76"/>
        <v>20</v>
      </c>
      <c r="AC188" s="186">
        <f>AC189+AC193</f>
        <v>0</v>
      </c>
      <c r="AD188" s="186">
        <f>AD189+AD193</f>
        <v>0</v>
      </c>
      <c r="AE188" s="186">
        <f t="shared" si="83"/>
        <v>20</v>
      </c>
      <c r="AF188" s="186">
        <f>AF189</f>
        <v>0</v>
      </c>
      <c r="AG188" s="186">
        <f>AG189</f>
        <v>0</v>
      </c>
      <c r="AH188" s="186">
        <f t="shared" si="70"/>
        <v>20</v>
      </c>
      <c r="AI188" s="186">
        <f>AI189+AI190</f>
        <v>0</v>
      </c>
      <c r="AJ188" s="186">
        <f>AJ189</f>
        <v>0</v>
      </c>
      <c r="AK188" s="186">
        <f t="shared" si="71"/>
        <v>20</v>
      </c>
      <c r="AL188" s="186">
        <f>AL194</f>
        <v>20</v>
      </c>
      <c r="AM188" s="186">
        <f>AM194</f>
        <v>20</v>
      </c>
    </row>
    <row r="189" spans="1:39" ht="33.75" hidden="1" customHeight="1" x14ac:dyDescent="0.25">
      <c r="A189" s="5"/>
      <c r="B189" s="27"/>
      <c r="C189" s="8"/>
      <c r="D189" s="8"/>
      <c r="E189" s="8"/>
      <c r="F189" s="6"/>
      <c r="G189" s="6"/>
      <c r="H189" s="6">
        <f t="shared" si="77"/>
        <v>0</v>
      </c>
      <c r="I189" s="6"/>
      <c r="J189" s="6">
        <f t="shared" si="78"/>
        <v>0</v>
      </c>
      <c r="K189" s="6"/>
      <c r="L189" s="6"/>
      <c r="M189" s="6">
        <f t="shared" si="79"/>
        <v>0</v>
      </c>
      <c r="N189" s="6"/>
      <c r="O189" s="6"/>
      <c r="P189" s="6">
        <f t="shared" si="68"/>
        <v>0</v>
      </c>
      <c r="Q189" s="6"/>
      <c r="R189" s="6"/>
      <c r="S189" s="6">
        <f t="shared" si="69"/>
        <v>0</v>
      </c>
      <c r="T189" s="6"/>
      <c r="U189" s="6"/>
      <c r="V189" s="6">
        <f t="shared" si="80"/>
        <v>0</v>
      </c>
      <c r="W189" s="6"/>
      <c r="X189" s="6"/>
      <c r="Y189" s="6">
        <f t="shared" si="81"/>
        <v>0</v>
      </c>
      <c r="Z189" s="6"/>
      <c r="AA189" s="6"/>
      <c r="AB189" s="6">
        <f t="shared" si="76"/>
        <v>0</v>
      </c>
      <c r="AC189" s="6"/>
      <c r="AD189" s="6"/>
      <c r="AE189" s="6">
        <f t="shared" si="83"/>
        <v>0</v>
      </c>
      <c r="AF189" s="6"/>
      <c r="AG189" s="6"/>
      <c r="AH189" s="6">
        <f t="shared" si="70"/>
        <v>0</v>
      </c>
      <c r="AI189" s="6"/>
      <c r="AJ189" s="6"/>
      <c r="AK189" s="6">
        <f t="shared" si="71"/>
        <v>0</v>
      </c>
      <c r="AL189" s="6"/>
      <c r="AM189" s="6"/>
    </row>
    <row r="190" spans="1:39" ht="33.75" hidden="1" customHeight="1" x14ac:dyDescent="0.25">
      <c r="A190" s="18"/>
      <c r="B190" s="27"/>
      <c r="C190" s="8"/>
      <c r="D190" s="8"/>
      <c r="E190" s="8"/>
      <c r="F190" s="6"/>
      <c r="G190" s="6">
        <v>0</v>
      </c>
      <c r="H190" s="6">
        <f t="shared" si="77"/>
        <v>0</v>
      </c>
      <c r="I190" s="6"/>
      <c r="J190" s="6">
        <f t="shared" si="78"/>
        <v>0</v>
      </c>
      <c r="K190" s="6"/>
      <c r="L190" s="6"/>
      <c r="M190" s="6">
        <f t="shared" si="79"/>
        <v>0</v>
      </c>
      <c r="N190" s="6">
        <f>N191</f>
        <v>0</v>
      </c>
      <c r="O190" s="6"/>
      <c r="P190" s="6">
        <f t="shared" si="68"/>
        <v>0</v>
      </c>
      <c r="Q190" s="6">
        <f>Q191</f>
        <v>0</v>
      </c>
      <c r="R190" s="6"/>
      <c r="S190" s="6">
        <f t="shared" si="69"/>
        <v>0</v>
      </c>
      <c r="T190" s="6"/>
      <c r="U190" s="6"/>
      <c r="V190" s="6">
        <f t="shared" si="80"/>
        <v>0</v>
      </c>
      <c r="W190" s="6"/>
      <c r="X190" s="6"/>
      <c r="Y190" s="6">
        <f t="shared" si="81"/>
        <v>0</v>
      </c>
      <c r="Z190" s="6"/>
      <c r="AA190" s="6"/>
      <c r="AB190" s="6">
        <f t="shared" si="76"/>
        <v>0</v>
      </c>
      <c r="AC190" s="6"/>
      <c r="AD190" s="6"/>
      <c r="AE190" s="6">
        <f t="shared" si="83"/>
        <v>0</v>
      </c>
      <c r="AF190" s="6"/>
      <c r="AG190" s="6"/>
      <c r="AH190" s="6">
        <f t="shared" si="70"/>
        <v>0</v>
      </c>
      <c r="AI190" s="6">
        <f>AI191</f>
        <v>0</v>
      </c>
      <c r="AJ190" s="6"/>
      <c r="AK190" s="6">
        <f t="shared" si="71"/>
        <v>0</v>
      </c>
      <c r="AL190" s="6"/>
      <c r="AM190" s="6"/>
    </row>
    <row r="191" spans="1:39" ht="33.75" hidden="1" customHeight="1" x14ac:dyDescent="0.25">
      <c r="A191" s="5"/>
      <c r="B191" s="27"/>
      <c r="C191" s="8"/>
      <c r="D191" s="8"/>
      <c r="E191" s="8"/>
      <c r="F191" s="6"/>
      <c r="G191" s="6"/>
      <c r="H191" s="6">
        <f t="shared" si="77"/>
        <v>0</v>
      </c>
      <c r="I191" s="6"/>
      <c r="J191" s="6">
        <f t="shared" si="78"/>
        <v>0</v>
      </c>
      <c r="K191" s="6"/>
      <c r="L191" s="6"/>
      <c r="M191" s="6">
        <f t="shared" si="79"/>
        <v>0</v>
      </c>
      <c r="N191" s="6">
        <f>N192</f>
        <v>0</v>
      </c>
      <c r="O191" s="6"/>
      <c r="P191" s="6">
        <f t="shared" si="68"/>
        <v>0</v>
      </c>
      <c r="Q191" s="6"/>
      <c r="R191" s="6"/>
      <c r="S191" s="6">
        <f t="shared" si="69"/>
        <v>0</v>
      </c>
      <c r="T191" s="6"/>
      <c r="U191" s="6"/>
      <c r="V191" s="6">
        <f t="shared" si="80"/>
        <v>0</v>
      </c>
      <c r="W191" s="6"/>
      <c r="X191" s="6"/>
      <c r="Y191" s="6">
        <f t="shared" si="81"/>
        <v>0</v>
      </c>
      <c r="Z191" s="6"/>
      <c r="AA191" s="6"/>
      <c r="AB191" s="6">
        <f t="shared" si="76"/>
        <v>0</v>
      </c>
      <c r="AC191" s="6"/>
      <c r="AD191" s="6"/>
      <c r="AE191" s="6">
        <f t="shared" si="83"/>
        <v>0</v>
      </c>
      <c r="AF191" s="6"/>
      <c r="AG191" s="6"/>
      <c r="AH191" s="6">
        <f t="shared" si="70"/>
        <v>0</v>
      </c>
      <c r="AI191" s="6"/>
      <c r="AJ191" s="6"/>
      <c r="AK191" s="6">
        <f t="shared" si="71"/>
        <v>0</v>
      </c>
      <c r="AL191" s="6"/>
      <c r="AM191" s="6"/>
    </row>
    <row r="192" spans="1:39" ht="33.75" hidden="1" customHeight="1" x14ac:dyDescent="0.25">
      <c r="A192" s="12" t="s">
        <v>64</v>
      </c>
      <c r="B192" s="27"/>
      <c r="C192" s="8"/>
      <c r="D192" s="8"/>
      <c r="E192" s="8"/>
      <c r="F192" s="6"/>
      <c r="G192" s="6"/>
      <c r="H192" s="6">
        <f t="shared" si="77"/>
        <v>0</v>
      </c>
      <c r="I192" s="6"/>
      <c r="J192" s="6">
        <f t="shared" si="78"/>
        <v>0</v>
      </c>
      <c r="K192" s="6"/>
      <c r="L192" s="6"/>
      <c r="M192" s="6">
        <f t="shared" si="79"/>
        <v>0</v>
      </c>
      <c r="N192" s="6"/>
      <c r="O192" s="6"/>
      <c r="P192" s="6">
        <f t="shared" si="68"/>
        <v>0</v>
      </c>
      <c r="Q192" s="6"/>
      <c r="R192" s="6"/>
      <c r="S192" s="6">
        <f t="shared" si="69"/>
        <v>0</v>
      </c>
      <c r="T192" s="6"/>
      <c r="U192" s="6"/>
      <c r="V192" s="6">
        <f t="shared" si="80"/>
        <v>0</v>
      </c>
      <c r="W192" s="6"/>
      <c r="X192" s="6"/>
      <c r="Y192" s="6">
        <f t="shared" si="81"/>
        <v>0</v>
      </c>
      <c r="Z192" s="6"/>
      <c r="AA192" s="6"/>
      <c r="AB192" s="6">
        <f t="shared" si="76"/>
        <v>0</v>
      </c>
      <c r="AC192" s="6"/>
      <c r="AD192" s="6"/>
      <c r="AE192" s="6">
        <f t="shared" si="83"/>
        <v>0</v>
      </c>
      <c r="AF192" s="6"/>
      <c r="AG192" s="6"/>
      <c r="AH192" s="6">
        <f t="shared" si="70"/>
        <v>0</v>
      </c>
      <c r="AI192" s="6"/>
      <c r="AJ192" s="6"/>
      <c r="AK192" s="6">
        <f t="shared" si="71"/>
        <v>0</v>
      </c>
      <c r="AL192" s="6"/>
      <c r="AM192" s="6"/>
    </row>
    <row r="193" spans="1:39" ht="33.75" hidden="1" customHeight="1" x14ac:dyDescent="0.25">
      <c r="A193" s="12"/>
      <c r="B193" s="27"/>
      <c r="C193" s="8"/>
      <c r="D193" s="8"/>
      <c r="E193" s="8"/>
      <c r="F193" s="6"/>
      <c r="G193" s="6"/>
      <c r="H193" s="6">
        <f t="shared" si="77"/>
        <v>0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>
        <f t="shared" si="69"/>
        <v>0</v>
      </c>
      <c r="T193" s="6"/>
      <c r="U193" s="6"/>
      <c r="V193" s="6">
        <f t="shared" si="80"/>
        <v>0</v>
      </c>
      <c r="W193" s="6"/>
      <c r="X193" s="6"/>
      <c r="Y193" s="6">
        <f t="shared" si="81"/>
        <v>0</v>
      </c>
      <c r="Z193" s="6"/>
      <c r="AA193" s="6"/>
      <c r="AB193" s="6">
        <f t="shared" si="76"/>
        <v>0</v>
      </c>
      <c r="AC193" s="6"/>
      <c r="AD193" s="6"/>
      <c r="AE193" s="6">
        <f t="shared" si="83"/>
        <v>0</v>
      </c>
      <c r="AF193" s="6"/>
      <c r="AG193" s="6"/>
      <c r="AH193" s="6">
        <f t="shared" si="70"/>
        <v>0</v>
      </c>
      <c r="AI193" s="6"/>
      <c r="AJ193" s="6"/>
      <c r="AK193" s="6">
        <f t="shared" si="71"/>
        <v>0</v>
      </c>
      <c r="AL193" s="6"/>
      <c r="AM193" s="6"/>
    </row>
    <row r="194" spans="1:39" ht="21" customHeight="1" x14ac:dyDescent="0.25">
      <c r="A194" s="12" t="s">
        <v>64</v>
      </c>
      <c r="B194" s="27">
        <v>902</v>
      </c>
      <c r="C194" s="8" t="s">
        <v>63</v>
      </c>
      <c r="D194" s="8" t="s">
        <v>218</v>
      </c>
      <c r="E194" s="8" t="s">
        <v>27</v>
      </c>
      <c r="F194" s="6">
        <v>20</v>
      </c>
      <c r="G194" s="6"/>
      <c r="H194" s="6">
        <f t="shared" si="77"/>
        <v>20</v>
      </c>
      <c r="I194" s="6"/>
      <c r="J194" s="6">
        <f t="shared" si="78"/>
        <v>20</v>
      </c>
      <c r="K194" s="6"/>
      <c r="L194" s="6"/>
      <c r="M194" s="6">
        <f t="shared" si="79"/>
        <v>20</v>
      </c>
      <c r="N194" s="6"/>
      <c r="O194" s="6"/>
      <c r="P194" s="6"/>
      <c r="Q194" s="6"/>
      <c r="R194" s="6"/>
      <c r="S194" s="6"/>
      <c r="T194" s="6"/>
      <c r="U194" s="6"/>
      <c r="V194" s="6">
        <f t="shared" si="80"/>
        <v>0</v>
      </c>
      <c r="W194" s="6"/>
      <c r="X194" s="6"/>
      <c r="Y194" s="6">
        <f t="shared" si="81"/>
        <v>0</v>
      </c>
      <c r="Z194" s="6"/>
      <c r="AA194" s="6"/>
      <c r="AB194" s="6">
        <f t="shared" si="76"/>
        <v>0</v>
      </c>
      <c r="AC194" s="6"/>
      <c r="AD194" s="6"/>
      <c r="AE194" s="6"/>
      <c r="AF194" s="6"/>
      <c r="AG194" s="6"/>
      <c r="AH194" s="6">
        <f t="shared" si="70"/>
        <v>0</v>
      </c>
      <c r="AI194" s="6"/>
      <c r="AJ194" s="6"/>
      <c r="AK194" s="6">
        <f t="shared" si="71"/>
        <v>0</v>
      </c>
      <c r="AL194" s="6">
        <v>20</v>
      </c>
      <c r="AM194" s="6">
        <v>20</v>
      </c>
    </row>
    <row r="195" spans="1:39" ht="45" customHeight="1" x14ac:dyDescent="0.25">
      <c r="A195" s="174" t="s">
        <v>460</v>
      </c>
      <c r="B195" s="184" t="s">
        <v>32</v>
      </c>
      <c r="C195" s="185" t="s">
        <v>63</v>
      </c>
      <c r="D195" s="185" t="s">
        <v>165</v>
      </c>
      <c r="E195" s="185"/>
      <c r="F195" s="186">
        <f>F197</f>
        <v>0</v>
      </c>
      <c r="G195" s="186">
        <f>G196</f>
        <v>8217</v>
      </c>
      <c r="H195" s="186">
        <f t="shared" si="77"/>
        <v>8217</v>
      </c>
      <c r="I195" s="186"/>
      <c r="J195" s="186"/>
      <c r="K195" s="186"/>
      <c r="L195" s="186"/>
      <c r="M195" s="186"/>
      <c r="N195" s="186"/>
      <c r="O195" s="186"/>
      <c r="P195" s="186"/>
      <c r="Q195" s="186"/>
      <c r="R195" s="186"/>
      <c r="S195" s="186"/>
      <c r="T195" s="186"/>
      <c r="U195" s="186"/>
      <c r="V195" s="186"/>
      <c r="W195" s="186"/>
      <c r="X195" s="186"/>
      <c r="Y195" s="186"/>
      <c r="Z195" s="186"/>
      <c r="AA195" s="186"/>
      <c r="AB195" s="186"/>
      <c r="AC195" s="186"/>
      <c r="AD195" s="186"/>
      <c r="AE195" s="186"/>
      <c r="AF195" s="186"/>
      <c r="AG195" s="186"/>
      <c r="AH195" s="186"/>
      <c r="AI195" s="186"/>
      <c r="AJ195" s="186"/>
      <c r="AK195" s="186"/>
      <c r="AL195" s="186"/>
      <c r="AM195" s="186"/>
    </row>
    <row r="196" spans="1:39" ht="36" customHeight="1" x14ac:dyDescent="0.25">
      <c r="A196" s="1" t="s">
        <v>461</v>
      </c>
      <c r="B196" s="27" t="s">
        <v>32</v>
      </c>
      <c r="C196" s="8" t="s">
        <v>63</v>
      </c>
      <c r="D196" s="8" t="s">
        <v>165</v>
      </c>
      <c r="E196" s="8" t="s">
        <v>11</v>
      </c>
      <c r="F196" s="6"/>
      <c r="G196" s="6">
        <f>8052.7+164.3</f>
        <v>8217</v>
      </c>
      <c r="H196" s="6">
        <f t="shared" si="77"/>
        <v>8217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</row>
    <row r="197" spans="1:39" ht="39" hidden="1" customHeight="1" x14ac:dyDescent="0.25">
      <c r="A197" s="1" t="s">
        <v>462</v>
      </c>
      <c r="B197" s="27" t="s">
        <v>32</v>
      </c>
      <c r="C197" s="8" t="s">
        <v>63</v>
      </c>
      <c r="D197" s="8" t="s">
        <v>165</v>
      </c>
      <c r="E197" s="8" t="s">
        <v>11</v>
      </c>
      <c r="F197" s="6"/>
      <c r="G197" s="6"/>
      <c r="H197" s="6">
        <f t="shared" si="77"/>
        <v>0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</row>
    <row r="198" spans="1:39" s="55" customFormat="1" ht="33.75" customHeight="1" x14ac:dyDescent="0.25">
      <c r="A198" s="67" t="s">
        <v>65</v>
      </c>
      <c r="B198" s="68">
        <v>902</v>
      </c>
      <c r="C198" s="58" t="s">
        <v>66</v>
      </c>
      <c r="D198" s="58"/>
      <c r="E198" s="58"/>
      <c r="F198" s="132">
        <f>F199+F202</f>
        <v>1198.0999999999999</v>
      </c>
      <c r="G198" s="132">
        <f>G199+G202+G209</f>
        <v>9706.9000000000015</v>
      </c>
      <c r="H198" s="26">
        <f t="shared" ref="H198:H223" si="84">F198+G198</f>
        <v>10905.000000000002</v>
      </c>
      <c r="I198" s="28">
        <f>I199+I202</f>
        <v>0</v>
      </c>
      <c r="J198" s="6">
        <f t="shared" si="78"/>
        <v>10905.000000000002</v>
      </c>
      <c r="K198" s="28">
        <f>K199+K202+K209</f>
        <v>0</v>
      </c>
      <c r="L198" s="28">
        <f>L199+L202+L209</f>
        <v>0</v>
      </c>
      <c r="M198" s="26">
        <f t="shared" si="79"/>
        <v>10905.000000000002</v>
      </c>
      <c r="N198" s="28">
        <f>N199+N202</f>
        <v>0</v>
      </c>
      <c r="O198" s="28">
        <f>O199+O202</f>
        <v>0</v>
      </c>
      <c r="P198" s="28">
        <f t="shared" si="68"/>
        <v>10905.000000000002</v>
      </c>
      <c r="Q198" s="28">
        <f>Q199+Q202</f>
        <v>0</v>
      </c>
      <c r="R198" s="28">
        <f>R199+R202</f>
        <v>0</v>
      </c>
      <c r="S198" s="28">
        <f t="shared" si="69"/>
        <v>10905.000000000002</v>
      </c>
      <c r="T198" s="28">
        <f>T199+T202</f>
        <v>0</v>
      </c>
      <c r="U198" s="28">
        <f>U199+U202</f>
        <v>0</v>
      </c>
      <c r="V198" s="26">
        <f t="shared" si="80"/>
        <v>10905.000000000002</v>
      </c>
      <c r="W198" s="28">
        <f>W199+W202</f>
        <v>0</v>
      </c>
      <c r="X198" s="28">
        <f>X199+X202</f>
        <v>0</v>
      </c>
      <c r="Y198" s="26">
        <f t="shared" si="81"/>
        <v>10905.000000000002</v>
      </c>
      <c r="Z198" s="28">
        <f>Z199+Z202+Z209</f>
        <v>0</v>
      </c>
      <c r="AA198" s="28">
        <f>AA199+AA202</f>
        <v>0</v>
      </c>
      <c r="AB198" s="6">
        <f t="shared" si="76"/>
        <v>10905.000000000002</v>
      </c>
      <c r="AC198" s="28">
        <f>AC199+AC202</f>
        <v>0</v>
      </c>
      <c r="AD198" s="28">
        <f>AD199+AD202</f>
        <v>0</v>
      </c>
      <c r="AE198" s="28">
        <f t="shared" ref="AE198:AE208" si="85">AB198+AC198+AD198</f>
        <v>10905.000000000002</v>
      </c>
      <c r="AF198" s="28">
        <f>AF199+AF202</f>
        <v>0</v>
      </c>
      <c r="AG198" s="28">
        <f>AG199+AG202</f>
        <v>0</v>
      </c>
      <c r="AH198" s="26">
        <f t="shared" si="70"/>
        <v>10905.000000000002</v>
      </c>
      <c r="AI198" s="28">
        <f>AI199+AI202+AI209</f>
        <v>0</v>
      </c>
      <c r="AJ198" s="28">
        <f>AJ199+AJ202</f>
        <v>0</v>
      </c>
      <c r="AK198" s="6">
        <f t="shared" si="71"/>
        <v>10905.000000000002</v>
      </c>
      <c r="AL198" s="132">
        <f>AL199+AL202+AL209</f>
        <v>8846.9</v>
      </c>
      <c r="AM198" s="132">
        <f>AM199+AM202+AM209</f>
        <v>8846.9</v>
      </c>
    </row>
    <row r="199" spans="1:39" s="55" customFormat="1" ht="21" customHeight="1" x14ac:dyDescent="0.25">
      <c r="A199" s="60" t="s">
        <v>67</v>
      </c>
      <c r="B199" s="68">
        <v>902</v>
      </c>
      <c r="C199" s="58" t="s">
        <v>68</v>
      </c>
      <c r="D199" s="58"/>
      <c r="E199" s="58"/>
      <c r="F199" s="132">
        <f t="shared" ref="F199:L200" si="86">F200</f>
        <v>1198.0999999999999</v>
      </c>
      <c r="G199" s="132">
        <f t="shared" si="86"/>
        <v>0</v>
      </c>
      <c r="H199" s="28">
        <f t="shared" si="84"/>
        <v>1198.0999999999999</v>
      </c>
      <c r="I199" s="28">
        <f t="shared" si="86"/>
        <v>0</v>
      </c>
      <c r="J199" s="28">
        <f t="shared" si="78"/>
        <v>1198.0999999999999</v>
      </c>
      <c r="K199" s="28">
        <f t="shared" si="86"/>
        <v>0</v>
      </c>
      <c r="L199" s="28">
        <f t="shared" si="86"/>
        <v>0</v>
      </c>
      <c r="M199" s="28">
        <f t="shared" si="79"/>
        <v>1198.0999999999999</v>
      </c>
      <c r="N199" s="28">
        <f>N200</f>
        <v>0</v>
      </c>
      <c r="O199" s="28">
        <f>O200</f>
        <v>0</v>
      </c>
      <c r="P199" s="28">
        <f t="shared" si="68"/>
        <v>1198.0999999999999</v>
      </c>
      <c r="Q199" s="28">
        <f>Q200</f>
        <v>0</v>
      </c>
      <c r="R199" s="28">
        <f>R200</f>
        <v>0</v>
      </c>
      <c r="S199" s="28">
        <f t="shared" si="69"/>
        <v>1198.0999999999999</v>
      </c>
      <c r="T199" s="28">
        <f>T200</f>
        <v>0</v>
      </c>
      <c r="U199" s="28">
        <f>U200</f>
        <v>0</v>
      </c>
      <c r="V199" s="28">
        <f t="shared" si="80"/>
        <v>1198.0999999999999</v>
      </c>
      <c r="W199" s="28">
        <f>W200</f>
        <v>0</v>
      </c>
      <c r="X199" s="28">
        <f>X200</f>
        <v>0</v>
      </c>
      <c r="Y199" s="28">
        <f t="shared" si="81"/>
        <v>1198.0999999999999</v>
      </c>
      <c r="Z199" s="28">
        <f>Z200</f>
        <v>0</v>
      </c>
      <c r="AA199" s="28">
        <f>AA200</f>
        <v>0</v>
      </c>
      <c r="AB199" s="28">
        <f t="shared" si="76"/>
        <v>1198.0999999999999</v>
      </c>
      <c r="AC199" s="28">
        <f>AC200</f>
        <v>0</v>
      </c>
      <c r="AD199" s="28">
        <f>AD200</f>
        <v>0</v>
      </c>
      <c r="AE199" s="28">
        <f t="shared" si="85"/>
        <v>1198.0999999999999</v>
      </c>
      <c r="AF199" s="28">
        <f>AF200</f>
        <v>0</v>
      </c>
      <c r="AG199" s="28">
        <f>AG200</f>
        <v>0</v>
      </c>
      <c r="AH199" s="28">
        <f t="shared" si="70"/>
        <v>1198.0999999999999</v>
      </c>
      <c r="AI199" s="28">
        <f>AI200</f>
        <v>0</v>
      </c>
      <c r="AJ199" s="28">
        <f>AJ200</f>
        <v>0</v>
      </c>
      <c r="AK199" s="28">
        <f t="shared" si="71"/>
        <v>1198.0999999999999</v>
      </c>
      <c r="AL199" s="132">
        <f>AL200</f>
        <v>1198.0999999999999</v>
      </c>
      <c r="AM199" s="132">
        <f>AM200</f>
        <v>1198.0999999999999</v>
      </c>
    </row>
    <row r="200" spans="1:39" ht="33.75" customHeight="1" x14ac:dyDescent="0.25">
      <c r="A200" s="1" t="s">
        <v>124</v>
      </c>
      <c r="B200" s="27">
        <v>902</v>
      </c>
      <c r="C200" s="8" t="s">
        <v>68</v>
      </c>
      <c r="D200" s="8" t="s">
        <v>156</v>
      </c>
      <c r="E200" s="8"/>
      <c r="F200" s="133">
        <f t="shared" si="86"/>
        <v>1198.0999999999999</v>
      </c>
      <c r="G200" s="133">
        <f t="shared" si="86"/>
        <v>0</v>
      </c>
      <c r="H200" s="6">
        <f t="shared" si="84"/>
        <v>1198.0999999999999</v>
      </c>
      <c r="I200" s="6">
        <f t="shared" si="86"/>
        <v>0</v>
      </c>
      <c r="J200" s="6">
        <f t="shared" si="78"/>
        <v>1198.0999999999999</v>
      </c>
      <c r="K200" s="6">
        <f t="shared" si="86"/>
        <v>0</v>
      </c>
      <c r="L200" s="6">
        <f t="shared" si="86"/>
        <v>0</v>
      </c>
      <c r="M200" s="6">
        <f t="shared" si="79"/>
        <v>1198.0999999999999</v>
      </c>
      <c r="N200" s="6">
        <f>N201</f>
        <v>0</v>
      </c>
      <c r="O200" s="6">
        <f>O201</f>
        <v>0</v>
      </c>
      <c r="P200" s="6">
        <f t="shared" si="68"/>
        <v>1198.0999999999999</v>
      </c>
      <c r="Q200" s="6">
        <f>Q201</f>
        <v>0</v>
      </c>
      <c r="R200" s="6">
        <f>R201</f>
        <v>0</v>
      </c>
      <c r="S200" s="6">
        <f t="shared" si="69"/>
        <v>1198.0999999999999</v>
      </c>
      <c r="T200" s="6">
        <f>T201</f>
        <v>0</v>
      </c>
      <c r="U200" s="6">
        <f>U201</f>
        <v>0</v>
      </c>
      <c r="V200" s="6">
        <f t="shared" si="80"/>
        <v>1198.0999999999999</v>
      </c>
      <c r="W200" s="6">
        <f>W201</f>
        <v>0</v>
      </c>
      <c r="X200" s="6">
        <f>X201</f>
        <v>0</v>
      </c>
      <c r="Y200" s="6">
        <f t="shared" si="81"/>
        <v>1198.0999999999999</v>
      </c>
      <c r="Z200" s="6">
        <f>Z201</f>
        <v>0</v>
      </c>
      <c r="AA200" s="6">
        <f>AA201</f>
        <v>0</v>
      </c>
      <c r="AB200" s="6">
        <f t="shared" si="76"/>
        <v>1198.0999999999999</v>
      </c>
      <c r="AC200" s="6">
        <f>AC201</f>
        <v>0</v>
      </c>
      <c r="AD200" s="6">
        <f>AD201</f>
        <v>0</v>
      </c>
      <c r="AE200" s="6">
        <f t="shared" si="85"/>
        <v>1198.0999999999999</v>
      </c>
      <c r="AF200" s="6">
        <f>AF201</f>
        <v>0</v>
      </c>
      <c r="AG200" s="6">
        <f>AG201</f>
        <v>0</v>
      </c>
      <c r="AH200" s="6">
        <f t="shared" si="70"/>
        <v>1198.0999999999999</v>
      </c>
      <c r="AI200" s="6">
        <f>AI201</f>
        <v>0</v>
      </c>
      <c r="AJ200" s="6">
        <f>AJ201</f>
        <v>0</v>
      </c>
      <c r="AK200" s="6">
        <f t="shared" si="71"/>
        <v>1198.0999999999999</v>
      </c>
      <c r="AL200" s="133">
        <f>AL201</f>
        <v>1198.0999999999999</v>
      </c>
      <c r="AM200" s="133">
        <f>AM201</f>
        <v>1198.0999999999999</v>
      </c>
    </row>
    <row r="201" spans="1:39" ht="20.25" customHeight="1" x14ac:dyDescent="0.25">
      <c r="A201" s="1" t="s">
        <v>69</v>
      </c>
      <c r="B201" s="27">
        <v>902</v>
      </c>
      <c r="C201" s="8" t="s">
        <v>68</v>
      </c>
      <c r="D201" s="8" t="s">
        <v>156</v>
      </c>
      <c r="E201" s="8" t="s">
        <v>70</v>
      </c>
      <c r="F201" s="6">
        <v>1198.0999999999999</v>
      </c>
      <c r="G201" s="6"/>
      <c r="H201" s="6">
        <f t="shared" si="84"/>
        <v>1198.0999999999999</v>
      </c>
      <c r="I201" s="6"/>
      <c r="J201" s="6">
        <f t="shared" si="78"/>
        <v>1198.0999999999999</v>
      </c>
      <c r="K201" s="6"/>
      <c r="L201" s="6"/>
      <c r="M201" s="6">
        <f t="shared" si="79"/>
        <v>1198.0999999999999</v>
      </c>
      <c r="N201" s="6"/>
      <c r="O201" s="6"/>
      <c r="P201" s="6">
        <f t="shared" si="68"/>
        <v>1198.0999999999999</v>
      </c>
      <c r="Q201" s="6"/>
      <c r="R201" s="6"/>
      <c r="S201" s="6">
        <f t="shared" si="69"/>
        <v>1198.0999999999999</v>
      </c>
      <c r="T201" s="6"/>
      <c r="U201" s="6"/>
      <c r="V201" s="6">
        <f t="shared" si="80"/>
        <v>1198.0999999999999</v>
      </c>
      <c r="W201" s="6"/>
      <c r="X201" s="6"/>
      <c r="Y201" s="6">
        <f t="shared" si="81"/>
        <v>1198.0999999999999</v>
      </c>
      <c r="Z201" s="6"/>
      <c r="AA201" s="6"/>
      <c r="AB201" s="6">
        <f t="shared" si="76"/>
        <v>1198.0999999999999</v>
      </c>
      <c r="AC201" s="6"/>
      <c r="AD201" s="6"/>
      <c r="AE201" s="6">
        <f t="shared" si="85"/>
        <v>1198.0999999999999</v>
      </c>
      <c r="AF201" s="6"/>
      <c r="AG201" s="6"/>
      <c r="AH201" s="6">
        <f t="shared" si="70"/>
        <v>1198.0999999999999</v>
      </c>
      <c r="AI201" s="6"/>
      <c r="AJ201" s="6"/>
      <c r="AK201" s="6">
        <f t="shared" si="71"/>
        <v>1198.0999999999999</v>
      </c>
      <c r="AL201" s="6">
        <v>1198.0999999999999</v>
      </c>
      <c r="AM201" s="6">
        <v>1198.0999999999999</v>
      </c>
    </row>
    <row r="202" spans="1:39" s="55" customFormat="1" ht="21" customHeight="1" x14ac:dyDescent="0.25">
      <c r="A202" s="60" t="s">
        <v>71</v>
      </c>
      <c r="B202" s="68">
        <v>902</v>
      </c>
      <c r="C202" s="58" t="s">
        <v>72</v>
      </c>
      <c r="D202" s="58"/>
      <c r="E202" s="58"/>
      <c r="F202" s="132">
        <f>F203</f>
        <v>0</v>
      </c>
      <c r="G202" s="132">
        <f>G203</f>
        <v>8994.2000000000007</v>
      </c>
      <c r="H202" s="28">
        <f t="shared" si="84"/>
        <v>8994.2000000000007</v>
      </c>
      <c r="I202" s="28">
        <f>I203</f>
        <v>0</v>
      </c>
      <c r="J202" s="28">
        <f t="shared" si="78"/>
        <v>8994.2000000000007</v>
      </c>
      <c r="K202" s="28">
        <f>K203</f>
        <v>0</v>
      </c>
      <c r="L202" s="28">
        <f>L203</f>
        <v>0</v>
      </c>
      <c r="M202" s="28">
        <f t="shared" si="79"/>
        <v>8994.2000000000007</v>
      </c>
      <c r="N202" s="28">
        <f>N203</f>
        <v>0</v>
      </c>
      <c r="O202" s="28">
        <f>O203</f>
        <v>0</v>
      </c>
      <c r="P202" s="28">
        <f t="shared" si="68"/>
        <v>8994.2000000000007</v>
      </c>
      <c r="Q202" s="28">
        <f>Q203</f>
        <v>0</v>
      </c>
      <c r="R202" s="28">
        <f>R203</f>
        <v>0</v>
      </c>
      <c r="S202" s="28">
        <f t="shared" si="69"/>
        <v>8994.2000000000007</v>
      </c>
      <c r="T202" s="28">
        <f>T203</f>
        <v>0</v>
      </c>
      <c r="U202" s="28">
        <f>U203</f>
        <v>0</v>
      </c>
      <c r="V202" s="28">
        <f t="shared" si="80"/>
        <v>8994.2000000000007</v>
      </c>
      <c r="W202" s="28">
        <f>W203</f>
        <v>0</v>
      </c>
      <c r="X202" s="28">
        <f>X203</f>
        <v>0</v>
      </c>
      <c r="Y202" s="28">
        <f t="shared" si="81"/>
        <v>8994.2000000000007</v>
      </c>
      <c r="Z202" s="28">
        <f>Z203</f>
        <v>0</v>
      </c>
      <c r="AA202" s="28">
        <f>AA203</f>
        <v>0</v>
      </c>
      <c r="AB202" s="28">
        <f t="shared" si="76"/>
        <v>8994.2000000000007</v>
      </c>
      <c r="AC202" s="28">
        <f>AC203</f>
        <v>0</v>
      </c>
      <c r="AD202" s="28">
        <f>AD203</f>
        <v>0</v>
      </c>
      <c r="AE202" s="28">
        <f t="shared" si="85"/>
        <v>8994.2000000000007</v>
      </c>
      <c r="AF202" s="28">
        <f>AF203</f>
        <v>0</v>
      </c>
      <c r="AG202" s="28">
        <f>AG203</f>
        <v>0</v>
      </c>
      <c r="AH202" s="28">
        <f t="shared" si="70"/>
        <v>8994.2000000000007</v>
      </c>
      <c r="AI202" s="28">
        <f>AI203</f>
        <v>0</v>
      </c>
      <c r="AJ202" s="28">
        <f>AJ203</f>
        <v>0</v>
      </c>
      <c r="AK202" s="28">
        <f t="shared" si="71"/>
        <v>8994.2000000000007</v>
      </c>
      <c r="AL202" s="132">
        <f>AL203</f>
        <v>7648.8</v>
      </c>
      <c r="AM202" s="132">
        <f>AM203</f>
        <v>7648.8</v>
      </c>
    </row>
    <row r="203" spans="1:39" ht="33.75" customHeight="1" x14ac:dyDescent="0.25">
      <c r="A203" s="1" t="s">
        <v>124</v>
      </c>
      <c r="B203" s="27">
        <v>902</v>
      </c>
      <c r="C203" s="8" t="s">
        <v>72</v>
      </c>
      <c r="D203" s="8" t="s">
        <v>156</v>
      </c>
      <c r="E203" s="8"/>
      <c r="F203" s="133">
        <f>F204+F207</f>
        <v>0</v>
      </c>
      <c r="G203" s="133">
        <f>G204+G207</f>
        <v>8994.2000000000007</v>
      </c>
      <c r="H203" s="6">
        <f t="shared" si="84"/>
        <v>8994.2000000000007</v>
      </c>
      <c r="I203" s="6">
        <f>I204+I207</f>
        <v>0</v>
      </c>
      <c r="J203" s="6">
        <f t="shared" si="78"/>
        <v>8994.2000000000007</v>
      </c>
      <c r="K203" s="6">
        <f>K204+K207</f>
        <v>0</v>
      </c>
      <c r="L203" s="6">
        <f>L204+L207</f>
        <v>0</v>
      </c>
      <c r="M203" s="6">
        <f t="shared" si="79"/>
        <v>8994.2000000000007</v>
      </c>
      <c r="N203" s="6">
        <f>N204+N207</f>
        <v>0</v>
      </c>
      <c r="O203" s="6">
        <f>O204+O207</f>
        <v>0</v>
      </c>
      <c r="P203" s="6">
        <f t="shared" si="68"/>
        <v>8994.2000000000007</v>
      </c>
      <c r="Q203" s="6">
        <f>Q204+Q207</f>
        <v>0</v>
      </c>
      <c r="R203" s="6">
        <f>R204+R207</f>
        <v>0</v>
      </c>
      <c r="S203" s="6">
        <f t="shared" si="69"/>
        <v>8994.2000000000007</v>
      </c>
      <c r="T203" s="6">
        <f>T204+T207</f>
        <v>0</v>
      </c>
      <c r="U203" s="6">
        <f>U204+U207</f>
        <v>0</v>
      </c>
      <c r="V203" s="6">
        <f t="shared" si="80"/>
        <v>8994.2000000000007</v>
      </c>
      <c r="W203" s="6">
        <f>W204+W207</f>
        <v>0</v>
      </c>
      <c r="X203" s="6">
        <f>X204+X207</f>
        <v>0</v>
      </c>
      <c r="Y203" s="6">
        <f t="shared" si="81"/>
        <v>8994.2000000000007</v>
      </c>
      <c r="Z203" s="6">
        <f>Z204+Z207</f>
        <v>0</v>
      </c>
      <c r="AA203" s="6">
        <f>AA204+AA207</f>
        <v>0</v>
      </c>
      <c r="AB203" s="6">
        <f t="shared" si="76"/>
        <v>8994.2000000000007</v>
      </c>
      <c r="AC203" s="6">
        <f>AC204+AC207</f>
        <v>0</v>
      </c>
      <c r="AD203" s="6">
        <f>AD204+AD207</f>
        <v>0</v>
      </c>
      <c r="AE203" s="6">
        <f t="shared" si="85"/>
        <v>8994.2000000000007</v>
      </c>
      <c r="AF203" s="6">
        <f>AF204+AF207</f>
        <v>0</v>
      </c>
      <c r="AG203" s="6">
        <f>AG204+AG207</f>
        <v>0</v>
      </c>
      <c r="AH203" s="6">
        <f t="shared" si="70"/>
        <v>8994.2000000000007</v>
      </c>
      <c r="AI203" s="6">
        <f>AI204+AI207</f>
        <v>0</v>
      </c>
      <c r="AJ203" s="6">
        <f>AJ204+AJ207</f>
        <v>0</v>
      </c>
      <c r="AK203" s="6">
        <f t="shared" si="71"/>
        <v>8994.2000000000007</v>
      </c>
      <c r="AL203" s="133">
        <f>AL204+AL207</f>
        <v>7648.8</v>
      </c>
      <c r="AM203" s="133">
        <f>AM204+AM207</f>
        <v>7648.8</v>
      </c>
    </row>
    <row r="204" spans="1:39" ht="33.75" customHeight="1" x14ac:dyDescent="0.25">
      <c r="A204" s="175" t="s">
        <v>73</v>
      </c>
      <c r="B204" s="27">
        <v>902</v>
      </c>
      <c r="C204" s="8" t="s">
        <v>72</v>
      </c>
      <c r="D204" s="8" t="s">
        <v>152</v>
      </c>
      <c r="E204" s="8"/>
      <c r="F204" s="133">
        <f>F205+F206</f>
        <v>0</v>
      </c>
      <c r="G204" s="133">
        <f>G205+G206</f>
        <v>8469.1</v>
      </c>
      <c r="H204" s="6">
        <f t="shared" si="84"/>
        <v>8469.1</v>
      </c>
      <c r="I204" s="6">
        <f t="shared" ref="I204:AM204" si="87">I205+I206</f>
        <v>0</v>
      </c>
      <c r="J204" s="6">
        <f t="shared" si="87"/>
        <v>8469.1</v>
      </c>
      <c r="K204" s="6">
        <f t="shared" si="87"/>
        <v>0</v>
      </c>
      <c r="L204" s="6">
        <f t="shared" si="87"/>
        <v>0</v>
      </c>
      <c r="M204" s="6">
        <f t="shared" si="87"/>
        <v>8469.1</v>
      </c>
      <c r="N204" s="6">
        <f t="shared" si="87"/>
        <v>0</v>
      </c>
      <c r="O204" s="6">
        <f t="shared" si="87"/>
        <v>0</v>
      </c>
      <c r="P204" s="6">
        <f t="shared" si="87"/>
        <v>8469.1</v>
      </c>
      <c r="Q204" s="6">
        <f t="shared" si="87"/>
        <v>0</v>
      </c>
      <c r="R204" s="6">
        <f t="shared" si="87"/>
        <v>0</v>
      </c>
      <c r="S204" s="6">
        <f t="shared" si="87"/>
        <v>8469.1</v>
      </c>
      <c r="T204" s="6">
        <f t="shared" si="87"/>
        <v>0</v>
      </c>
      <c r="U204" s="6">
        <f t="shared" si="87"/>
        <v>0</v>
      </c>
      <c r="V204" s="6">
        <f t="shared" si="87"/>
        <v>8469.1</v>
      </c>
      <c r="W204" s="6">
        <f t="shared" si="87"/>
        <v>0</v>
      </c>
      <c r="X204" s="6">
        <f t="shared" si="87"/>
        <v>0</v>
      </c>
      <c r="Y204" s="6">
        <f t="shared" si="87"/>
        <v>8469.1</v>
      </c>
      <c r="Z204" s="6">
        <f t="shared" si="87"/>
        <v>0</v>
      </c>
      <c r="AA204" s="6">
        <f t="shared" si="87"/>
        <v>0</v>
      </c>
      <c r="AB204" s="6">
        <f t="shared" si="87"/>
        <v>8469.1</v>
      </c>
      <c r="AC204" s="6">
        <f t="shared" si="87"/>
        <v>0</v>
      </c>
      <c r="AD204" s="6">
        <f t="shared" si="87"/>
        <v>0</v>
      </c>
      <c r="AE204" s="6">
        <f t="shared" si="87"/>
        <v>8469.1</v>
      </c>
      <c r="AF204" s="6">
        <f t="shared" si="87"/>
        <v>0</v>
      </c>
      <c r="AG204" s="6">
        <f t="shared" si="87"/>
        <v>0</v>
      </c>
      <c r="AH204" s="6">
        <f t="shared" si="87"/>
        <v>8469.1</v>
      </c>
      <c r="AI204" s="6">
        <f t="shared" si="87"/>
        <v>0</v>
      </c>
      <c r="AJ204" s="6">
        <f t="shared" si="87"/>
        <v>0</v>
      </c>
      <c r="AK204" s="6">
        <f t="shared" si="87"/>
        <v>8469.1</v>
      </c>
      <c r="AL204" s="133">
        <f t="shared" si="87"/>
        <v>7123.7</v>
      </c>
      <c r="AM204" s="133">
        <f t="shared" si="87"/>
        <v>7123.7</v>
      </c>
    </row>
    <row r="205" spans="1:39" ht="21.75" customHeight="1" x14ac:dyDescent="0.25">
      <c r="A205" s="7" t="s">
        <v>10</v>
      </c>
      <c r="B205" s="27">
        <v>902</v>
      </c>
      <c r="C205" s="8" t="s">
        <v>72</v>
      </c>
      <c r="D205" s="8" t="s">
        <v>152</v>
      </c>
      <c r="E205" s="8" t="s">
        <v>11</v>
      </c>
      <c r="F205" s="6"/>
      <c r="G205" s="6">
        <v>100.4</v>
      </c>
      <c r="H205" s="6">
        <f t="shared" si="84"/>
        <v>100.4</v>
      </c>
      <c r="I205" s="6"/>
      <c r="J205" s="6">
        <f t="shared" si="78"/>
        <v>100.4</v>
      </c>
      <c r="K205" s="6"/>
      <c r="L205" s="6"/>
      <c r="M205" s="6">
        <f t="shared" si="79"/>
        <v>100.4</v>
      </c>
      <c r="N205" s="6"/>
      <c r="O205" s="6"/>
      <c r="P205" s="6">
        <f t="shared" si="68"/>
        <v>100.4</v>
      </c>
      <c r="Q205" s="6"/>
      <c r="R205" s="6"/>
      <c r="S205" s="6">
        <f t="shared" si="69"/>
        <v>100.4</v>
      </c>
      <c r="T205" s="6"/>
      <c r="U205" s="6"/>
      <c r="V205" s="6">
        <f t="shared" si="80"/>
        <v>100.4</v>
      </c>
      <c r="W205" s="6"/>
      <c r="X205" s="6"/>
      <c r="Y205" s="6">
        <f t="shared" si="81"/>
        <v>100.4</v>
      </c>
      <c r="Z205" s="6"/>
      <c r="AA205" s="6"/>
      <c r="AB205" s="6">
        <f t="shared" si="76"/>
        <v>100.4</v>
      </c>
      <c r="AC205" s="6"/>
      <c r="AD205" s="6"/>
      <c r="AE205" s="6">
        <f t="shared" si="85"/>
        <v>100.4</v>
      </c>
      <c r="AF205" s="6"/>
      <c r="AG205" s="6"/>
      <c r="AH205" s="6">
        <f t="shared" si="70"/>
        <v>100.4</v>
      </c>
      <c r="AI205" s="6"/>
      <c r="AJ205" s="6"/>
      <c r="AK205" s="6">
        <f t="shared" si="71"/>
        <v>100.4</v>
      </c>
      <c r="AL205" s="6">
        <v>84.4</v>
      </c>
      <c r="AM205" s="6">
        <v>84.4</v>
      </c>
    </row>
    <row r="206" spans="1:39" ht="21" customHeight="1" x14ac:dyDescent="0.25">
      <c r="A206" s="35" t="s">
        <v>69</v>
      </c>
      <c r="B206" s="27">
        <v>902</v>
      </c>
      <c r="C206" s="8" t="s">
        <v>72</v>
      </c>
      <c r="D206" s="8" t="s">
        <v>152</v>
      </c>
      <c r="E206" s="8" t="s">
        <v>70</v>
      </c>
      <c r="F206" s="6"/>
      <c r="G206" s="6">
        <v>8368.7000000000007</v>
      </c>
      <c r="H206" s="6">
        <f t="shared" si="84"/>
        <v>8368.7000000000007</v>
      </c>
      <c r="I206" s="6"/>
      <c r="J206" s="6">
        <f t="shared" si="78"/>
        <v>8368.7000000000007</v>
      </c>
      <c r="K206" s="6"/>
      <c r="L206" s="6"/>
      <c r="M206" s="6">
        <f t="shared" si="79"/>
        <v>8368.7000000000007</v>
      </c>
      <c r="N206" s="6"/>
      <c r="O206" s="6"/>
      <c r="P206" s="6">
        <f t="shared" si="68"/>
        <v>8368.7000000000007</v>
      </c>
      <c r="Q206" s="6"/>
      <c r="R206" s="6"/>
      <c r="S206" s="6">
        <f t="shared" si="69"/>
        <v>8368.7000000000007</v>
      </c>
      <c r="T206" s="6"/>
      <c r="U206" s="6"/>
      <c r="V206" s="6">
        <f t="shared" si="80"/>
        <v>8368.7000000000007</v>
      </c>
      <c r="W206" s="6"/>
      <c r="X206" s="6"/>
      <c r="Y206" s="6">
        <f t="shared" si="81"/>
        <v>8368.7000000000007</v>
      </c>
      <c r="Z206" s="6"/>
      <c r="AA206" s="6"/>
      <c r="AB206" s="6">
        <f t="shared" si="76"/>
        <v>8368.7000000000007</v>
      </c>
      <c r="AC206" s="6"/>
      <c r="AD206" s="6"/>
      <c r="AE206" s="6">
        <f t="shared" si="85"/>
        <v>8368.7000000000007</v>
      </c>
      <c r="AF206" s="6"/>
      <c r="AG206" s="6"/>
      <c r="AH206" s="6">
        <f t="shared" si="70"/>
        <v>8368.7000000000007</v>
      </c>
      <c r="AI206" s="6"/>
      <c r="AJ206" s="6"/>
      <c r="AK206" s="6">
        <f t="shared" si="71"/>
        <v>8368.7000000000007</v>
      </c>
      <c r="AL206" s="6">
        <v>7039.3</v>
      </c>
      <c r="AM206" s="6">
        <v>7039.3</v>
      </c>
    </row>
    <row r="207" spans="1:39" ht="70.5" customHeight="1" x14ac:dyDescent="0.25">
      <c r="A207" s="175" t="s">
        <v>128</v>
      </c>
      <c r="B207" s="27">
        <v>902</v>
      </c>
      <c r="C207" s="8" t="s">
        <v>72</v>
      </c>
      <c r="D207" s="8" t="s">
        <v>153</v>
      </c>
      <c r="E207" s="8"/>
      <c r="F207" s="133">
        <f>F208</f>
        <v>0</v>
      </c>
      <c r="G207" s="133">
        <f>G208</f>
        <v>525.1</v>
      </c>
      <c r="H207" s="6">
        <f t="shared" si="84"/>
        <v>525.1</v>
      </c>
      <c r="I207" s="6">
        <f>I208</f>
        <v>0</v>
      </c>
      <c r="J207" s="6">
        <f t="shared" si="78"/>
        <v>525.1</v>
      </c>
      <c r="K207" s="6">
        <f>K208</f>
        <v>0</v>
      </c>
      <c r="L207" s="6">
        <f>L208</f>
        <v>0</v>
      </c>
      <c r="M207" s="6">
        <f t="shared" si="79"/>
        <v>525.1</v>
      </c>
      <c r="N207" s="6">
        <f>N208</f>
        <v>0</v>
      </c>
      <c r="O207" s="6">
        <f>O208</f>
        <v>0</v>
      </c>
      <c r="P207" s="6">
        <f t="shared" si="68"/>
        <v>525.1</v>
      </c>
      <c r="Q207" s="6">
        <f>Q208</f>
        <v>0</v>
      </c>
      <c r="R207" s="6">
        <f>R208</f>
        <v>0</v>
      </c>
      <c r="S207" s="6">
        <f t="shared" si="69"/>
        <v>525.1</v>
      </c>
      <c r="T207" s="6">
        <f>T208</f>
        <v>0</v>
      </c>
      <c r="U207" s="6">
        <f>U208</f>
        <v>0</v>
      </c>
      <c r="V207" s="6">
        <f t="shared" si="80"/>
        <v>525.1</v>
      </c>
      <c r="W207" s="6">
        <f>W208</f>
        <v>0</v>
      </c>
      <c r="X207" s="6">
        <f>X208</f>
        <v>0</v>
      </c>
      <c r="Y207" s="6">
        <f t="shared" si="81"/>
        <v>525.1</v>
      </c>
      <c r="Z207" s="6">
        <f>Z208</f>
        <v>0</v>
      </c>
      <c r="AA207" s="6">
        <f>AA208</f>
        <v>0</v>
      </c>
      <c r="AB207" s="6">
        <f t="shared" si="76"/>
        <v>525.1</v>
      </c>
      <c r="AC207" s="6">
        <f>AC208</f>
        <v>0</v>
      </c>
      <c r="AD207" s="6">
        <f>AD208</f>
        <v>0</v>
      </c>
      <c r="AE207" s="6">
        <f t="shared" si="85"/>
        <v>525.1</v>
      </c>
      <c r="AF207" s="6">
        <f>AF208</f>
        <v>0</v>
      </c>
      <c r="AG207" s="6">
        <f>AG208</f>
        <v>0</v>
      </c>
      <c r="AH207" s="6">
        <f t="shared" si="70"/>
        <v>525.1</v>
      </c>
      <c r="AI207" s="6">
        <f>AI208</f>
        <v>0</v>
      </c>
      <c r="AJ207" s="6">
        <f>AJ208</f>
        <v>0</v>
      </c>
      <c r="AK207" s="6">
        <f t="shared" si="71"/>
        <v>525.1</v>
      </c>
      <c r="AL207" s="133">
        <f>AL208</f>
        <v>525.1</v>
      </c>
      <c r="AM207" s="133">
        <f>AM208</f>
        <v>525.1</v>
      </c>
    </row>
    <row r="208" spans="1:39" ht="21.75" customHeight="1" x14ac:dyDescent="0.25">
      <c r="A208" s="1" t="s">
        <v>64</v>
      </c>
      <c r="B208" s="27">
        <v>902</v>
      </c>
      <c r="C208" s="8" t="s">
        <v>72</v>
      </c>
      <c r="D208" s="8" t="s">
        <v>153</v>
      </c>
      <c r="E208" s="8" t="s">
        <v>27</v>
      </c>
      <c r="F208" s="6"/>
      <c r="G208" s="6">
        <v>525.1</v>
      </c>
      <c r="H208" s="6">
        <f t="shared" si="84"/>
        <v>525.1</v>
      </c>
      <c r="I208" s="6"/>
      <c r="J208" s="6">
        <f t="shared" si="78"/>
        <v>525.1</v>
      </c>
      <c r="K208" s="6"/>
      <c r="L208" s="6"/>
      <c r="M208" s="6">
        <f t="shared" si="79"/>
        <v>525.1</v>
      </c>
      <c r="N208" s="6"/>
      <c r="O208" s="6"/>
      <c r="P208" s="6">
        <f t="shared" si="68"/>
        <v>525.1</v>
      </c>
      <c r="Q208" s="6"/>
      <c r="R208" s="6"/>
      <c r="S208" s="6">
        <f t="shared" si="69"/>
        <v>525.1</v>
      </c>
      <c r="T208" s="6"/>
      <c r="U208" s="6"/>
      <c r="V208" s="6">
        <f t="shared" si="80"/>
        <v>525.1</v>
      </c>
      <c r="W208" s="6"/>
      <c r="X208" s="6"/>
      <c r="Y208" s="6">
        <f t="shared" si="81"/>
        <v>525.1</v>
      </c>
      <c r="Z208" s="6"/>
      <c r="AA208" s="6"/>
      <c r="AB208" s="6">
        <f t="shared" si="76"/>
        <v>525.1</v>
      </c>
      <c r="AC208" s="6"/>
      <c r="AD208" s="6"/>
      <c r="AE208" s="6">
        <f t="shared" si="85"/>
        <v>525.1</v>
      </c>
      <c r="AF208" s="6"/>
      <c r="AG208" s="6"/>
      <c r="AH208" s="6">
        <f t="shared" si="70"/>
        <v>525.1</v>
      </c>
      <c r="AI208" s="6"/>
      <c r="AJ208" s="6"/>
      <c r="AK208" s="6">
        <f t="shared" si="71"/>
        <v>525.1</v>
      </c>
      <c r="AL208" s="6">
        <v>525.1</v>
      </c>
      <c r="AM208" s="6">
        <v>525.1</v>
      </c>
    </row>
    <row r="209" spans="1:39" ht="33.75" customHeight="1" x14ac:dyDescent="0.25">
      <c r="A209" s="60" t="s">
        <v>255</v>
      </c>
      <c r="B209" s="117">
        <v>902</v>
      </c>
      <c r="C209" s="61" t="s">
        <v>254</v>
      </c>
      <c r="D209" s="61"/>
      <c r="E209" s="61"/>
      <c r="F209" s="26"/>
      <c r="G209" s="26">
        <f>G210</f>
        <v>712.69999999999993</v>
      </c>
      <c r="H209" s="6">
        <f t="shared" si="84"/>
        <v>712.69999999999993</v>
      </c>
      <c r="I209" s="26"/>
      <c r="J209" s="26"/>
      <c r="K209" s="26">
        <f>K210</f>
        <v>0</v>
      </c>
      <c r="L209" s="26"/>
      <c r="M209" s="26">
        <f t="shared" si="79"/>
        <v>0</v>
      </c>
      <c r="N209" s="26"/>
      <c r="O209" s="26"/>
      <c r="P209" s="26">
        <f t="shared" si="68"/>
        <v>0</v>
      </c>
      <c r="Q209" s="26"/>
      <c r="R209" s="26"/>
      <c r="S209" s="26">
        <f t="shared" si="69"/>
        <v>0</v>
      </c>
      <c r="T209" s="26"/>
      <c r="U209" s="26"/>
      <c r="V209" s="26">
        <f t="shared" si="80"/>
        <v>0</v>
      </c>
      <c r="W209" s="26"/>
      <c r="X209" s="26"/>
      <c r="Y209" s="26">
        <f t="shared" si="81"/>
        <v>0</v>
      </c>
      <c r="Z209" s="26">
        <f>Z210</f>
        <v>0</v>
      </c>
      <c r="AA209" s="26"/>
      <c r="AB209" s="26">
        <f t="shared" si="76"/>
        <v>0</v>
      </c>
      <c r="AC209" s="26"/>
      <c r="AD209" s="26"/>
      <c r="AE209" s="26">
        <f>AB209+AC209+AD209</f>
        <v>0</v>
      </c>
      <c r="AF209" s="26"/>
      <c r="AG209" s="26"/>
      <c r="AH209" s="26">
        <f t="shared" ref="AH209:AH271" si="88">AE209+AF209+AG209</f>
        <v>0</v>
      </c>
      <c r="AI209" s="26">
        <f>AI210</f>
        <v>0</v>
      </c>
      <c r="AJ209" s="26"/>
      <c r="AK209" s="26">
        <f t="shared" ref="AK209:AK271" si="89">AH209+AI209+AJ209</f>
        <v>0</v>
      </c>
      <c r="AL209" s="26">
        <f>AL210</f>
        <v>0</v>
      </c>
      <c r="AM209" s="26">
        <f>AM210</f>
        <v>0</v>
      </c>
    </row>
    <row r="210" spans="1:39" ht="64.5" customHeight="1" x14ac:dyDescent="0.25">
      <c r="A210" s="175" t="s">
        <v>256</v>
      </c>
      <c r="B210" s="27">
        <v>902</v>
      </c>
      <c r="C210" s="8" t="s">
        <v>254</v>
      </c>
      <c r="D210" s="8" t="s">
        <v>152</v>
      </c>
      <c r="E210" s="8"/>
      <c r="F210" s="6"/>
      <c r="G210" s="6">
        <f>G211</f>
        <v>712.69999999999993</v>
      </c>
      <c r="H210" s="6">
        <f t="shared" si="84"/>
        <v>712.69999999999993</v>
      </c>
      <c r="I210" s="6"/>
      <c r="J210" s="6"/>
      <c r="K210" s="6">
        <f>K211</f>
        <v>0</v>
      </c>
      <c r="L210" s="6"/>
      <c r="M210" s="6">
        <f t="shared" si="79"/>
        <v>0</v>
      </c>
      <c r="N210" s="6"/>
      <c r="O210" s="6"/>
      <c r="P210" s="6">
        <f t="shared" si="68"/>
        <v>0</v>
      </c>
      <c r="Q210" s="6"/>
      <c r="R210" s="6"/>
      <c r="S210" s="6">
        <f t="shared" si="69"/>
        <v>0</v>
      </c>
      <c r="T210" s="6"/>
      <c r="U210" s="6"/>
      <c r="V210" s="6">
        <f t="shared" si="80"/>
        <v>0</v>
      </c>
      <c r="W210" s="6"/>
      <c r="X210" s="6"/>
      <c r="Y210" s="6">
        <f t="shared" si="81"/>
        <v>0</v>
      </c>
      <c r="Z210" s="6">
        <f>Z211</f>
        <v>0</v>
      </c>
      <c r="AA210" s="6"/>
      <c r="AB210" s="6">
        <f t="shared" si="76"/>
        <v>0</v>
      </c>
      <c r="AC210" s="6"/>
      <c r="AD210" s="6"/>
      <c r="AE210" s="6">
        <f>AB210+AC210+AD210</f>
        <v>0</v>
      </c>
      <c r="AF210" s="6"/>
      <c r="AG210" s="6"/>
      <c r="AH210" s="6">
        <f t="shared" si="88"/>
        <v>0</v>
      </c>
      <c r="AI210" s="6">
        <f>AI211</f>
        <v>0</v>
      </c>
      <c r="AJ210" s="6"/>
      <c r="AK210" s="6">
        <f t="shared" si="89"/>
        <v>0</v>
      </c>
      <c r="AL210" s="6">
        <f>AL211</f>
        <v>0</v>
      </c>
      <c r="AM210" s="6">
        <f>AM211</f>
        <v>0</v>
      </c>
    </row>
    <row r="211" spans="1:39" ht="33.75" hidden="1" customHeight="1" x14ac:dyDescent="0.25">
      <c r="A211" s="1" t="s">
        <v>7</v>
      </c>
      <c r="B211" s="27">
        <v>902</v>
      </c>
      <c r="C211" s="8" t="s">
        <v>254</v>
      </c>
      <c r="D211" s="8" t="s">
        <v>152</v>
      </c>
      <c r="E211" s="8"/>
      <c r="F211" s="6"/>
      <c r="G211" s="6">
        <f>G212+G213</f>
        <v>712.69999999999993</v>
      </c>
      <c r="H211" s="6">
        <f t="shared" si="84"/>
        <v>712.69999999999993</v>
      </c>
      <c r="I211" s="6"/>
      <c r="J211" s="6"/>
      <c r="K211" s="6">
        <f>K212+K213</f>
        <v>0</v>
      </c>
      <c r="L211" s="6"/>
      <c r="M211" s="6">
        <f t="shared" si="79"/>
        <v>0</v>
      </c>
      <c r="N211" s="6"/>
      <c r="O211" s="6"/>
      <c r="P211" s="6">
        <f t="shared" si="68"/>
        <v>0</v>
      </c>
      <c r="Q211" s="6"/>
      <c r="R211" s="6"/>
      <c r="S211" s="6">
        <f t="shared" si="69"/>
        <v>0</v>
      </c>
      <c r="T211" s="6"/>
      <c r="U211" s="6"/>
      <c r="V211" s="6">
        <f t="shared" si="80"/>
        <v>0</v>
      </c>
      <c r="W211" s="6"/>
      <c r="X211" s="6"/>
      <c r="Y211" s="6">
        <f t="shared" si="81"/>
        <v>0</v>
      </c>
      <c r="Z211" s="6">
        <f>Z212+Z213</f>
        <v>0</v>
      </c>
      <c r="AA211" s="6"/>
      <c r="AB211" s="6">
        <f t="shared" si="76"/>
        <v>0</v>
      </c>
      <c r="AC211" s="6"/>
      <c r="AD211" s="6"/>
      <c r="AE211" s="6">
        <f>AB211+AC211+AD211</f>
        <v>0</v>
      </c>
      <c r="AF211" s="6"/>
      <c r="AG211" s="6"/>
      <c r="AH211" s="6">
        <f t="shared" si="88"/>
        <v>0</v>
      </c>
      <c r="AI211" s="6">
        <f>AI212+AI213</f>
        <v>0</v>
      </c>
      <c r="AJ211" s="6"/>
      <c r="AK211" s="6">
        <f t="shared" si="89"/>
        <v>0</v>
      </c>
      <c r="AL211" s="6">
        <f>AL212+AL213</f>
        <v>0</v>
      </c>
      <c r="AM211" s="6">
        <f>AM212+AM213</f>
        <v>0</v>
      </c>
    </row>
    <row r="212" spans="1:39" ht="33.75" customHeight="1" x14ac:dyDescent="0.25">
      <c r="A212" s="1" t="s">
        <v>8</v>
      </c>
      <c r="B212" s="27">
        <v>902</v>
      </c>
      <c r="C212" s="8" t="s">
        <v>254</v>
      </c>
      <c r="D212" s="8" t="s">
        <v>152</v>
      </c>
      <c r="E212" s="8" t="s">
        <v>9</v>
      </c>
      <c r="F212" s="6"/>
      <c r="G212" s="6">
        <v>556.29999999999995</v>
      </c>
      <c r="H212" s="6">
        <f t="shared" si="84"/>
        <v>556.29999999999995</v>
      </c>
      <c r="I212" s="6"/>
      <c r="J212" s="6"/>
      <c r="K212" s="6"/>
      <c r="L212" s="6"/>
      <c r="M212" s="6">
        <f t="shared" si="79"/>
        <v>0</v>
      </c>
      <c r="N212" s="6"/>
      <c r="O212" s="6"/>
      <c r="P212" s="6">
        <f t="shared" si="68"/>
        <v>0</v>
      </c>
      <c r="Q212" s="6"/>
      <c r="R212" s="6"/>
      <c r="S212" s="6">
        <f t="shared" si="69"/>
        <v>0</v>
      </c>
      <c r="T212" s="6"/>
      <c r="U212" s="6"/>
      <c r="V212" s="6">
        <f t="shared" si="80"/>
        <v>0</v>
      </c>
      <c r="W212" s="6"/>
      <c r="X212" s="6"/>
      <c r="Y212" s="6">
        <f t="shared" si="81"/>
        <v>0</v>
      </c>
      <c r="Z212" s="6"/>
      <c r="AA212" s="6"/>
      <c r="AB212" s="6">
        <f t="shared" si="76"/>
        <v>0</v>
      </c>
      <c r="AC212" s="6"/>
      <c r="AD212" s="6"/>
      <c r="AE212" s="6">
        <f>AB212+AC212+AD212</f>
        <v>0</v>
      </c>
      <c r="AF212" s="6"/>
      <c r="AG212" s="6"/>
      <c r="AH212" s="6">
        <f t="shared" si="88"/>
        <v>0</v>
      </c>
      <c r="AI212" s="6"/>
      <c r="AJ212" s="6"/>
      <c r="AK212" s="6">
        <f t="shared" si="89"/>
        <v>0</v>
      </c>
      <c r="AL212" s="6"/>
      <c r="AM212" s="6"/>
    </row>
    <row r="213" spans="1:39" ht="33.75" customHeight="1" x14ac:dyDescent="0.25">
      <c r="A213" s="1" t="s">
        <v>10</v>
      </c>
      <c r="B213" s="27">
        <v>902</v>
      </c>
      <c r="C213" s="8" t="s">
        <v>254</v>
      </c>
      <c r="D213" s="8" t="s">
        <v>152</v>
      </c>
      <c r="E213" s="8" t="s">
        <v>11</v>
      </c>
      <c r="F213" s="6"/>
      <c r="G213" s="6">
        <v>156.4</v>
      </c>
      <c r="H213" s="6">
        <f>F213+G213</f>
        <v>156.4</v>
      </c>
      <c r="I213" s="6"/>
      <c r="J213" s="6"/>
      <c r="K213" s="6"/>
      <c r="L213" s="6"/>
      <c r="M213" s="6">
        <f t="shared" si="79"/>
        <v>0</v>
      </c>
      <c r="N213" s="6"/>
      <c r="O213" s="6"/>
      <c r="P213" s="6">
        <f t="shared" si="68"/>
        <v>0</v>
      </c>
      <c r="Q213" s="6"/>
      <c r="R213" s="6"/>
      <c r="S213" s="6">
        <f t="shared" si="69"/>
        <v>0</v>
      </c>
      <c r="T213" s="6"/>
      <c r="U213" s="6"/>
      <c r="V213" s="6">
        <f t="shared" si="80"/>
        <v>0</v>
      </c>
      <c r="W213" s="6"/>
      <c r="X213" s="6"/>
      <c r="Y213" s="6">
        <f t="shared" si="81"/>
        <v>0</v>
      </c>
      <c r="Z213" s="6"/>
      <c r="AA213" s="6"/>
      <c r="AB213" s="6">
        <f t="shared" si="76"/>
        <v>0</v>
      </c>
      <c r="AC213" s="6"/>
      <c r="AD213" s="6"/>
      <c r="AE213" s="6">
        <f>AB213+AC213+AD213</f>
        <v>0</v>
      </c>
      <c r="AF213" s="6"/>
      <c r="AG213" s="6"/>
      <c r="AH213" s="6">
        <f t="shared" si="88"/>
        <v>0</v>
      </c>
      <c r="AI213" s="6"/>
      <c r="AJ213" s="6"/>
      <c r="AK213" s="6">
        <f t="shared" si="89"/>
        <v>0</v>
      </c>
      <c r="AL213" s="6"/>
      <c r="AM213" s="6"/>
    </row>
    <row r="214" spans="1:39" ht="33.75" customHeight="1" x14ac:dyDescent="0.25">
      <c r="A214" s="99" t="s">
        <v>74</v>
      </c>
      <c r="B214" s="117">
        <v>902</v>
      </c>
      <c r="C214" s="61" t="s">
        <v>75</v>
      </c>
      <c r="D214" s="61"/>
      <c r="E214" s="61"/>
      <c r="F214" s="131">
        <f>F215</f>
        <v>0</v>
      </c>
      <c r="G214" s="131">
        <f>G215</f>
        <v>49043.199999999997</v>
      </c>
      <c r="H214" s="133">
        <f t="shared" si="84"/>
        <v>49043.199999999997</v>
      </c>
      <c r="I214" s="26">
        <f t="shared" ref="I214:L215" si="90">I215</f>
        <v>0</v>
      </c>
      <c r="J214" s="26">
        <f t="shared" si="78"/>
        <v>49043.199999999997</v>
      </c>
      <c r="K214" s="26">
        <f t="shared" si="90"/>
        <v>0</v>
      </c>
      <c r="L214" s="26">
        <f t="shared" si="90"/>
        <v>0</v>
      </c>
      <c r="M214" s="26">
        <f t="shared" si="79"/>
        <v>49043.199999999997</v>
      </c>
      <c r="N214" s="26">
        <f>N215</f>
        <v>0</v>
      </c>
      <c r="O214" s="26">
        <f>O215</f>
        <v>0</v>
      </c>
      <c r="P214" s="26">
        <f t="shared" si="68"/>
        <v>49043.199999999997</v>
      </c>
      <c r="Q214" s="26">
        <f>Q215</f>
        <v>0</v>
      </c>
      <c r="R214" s="26">
        <f>R215</f>
        <v>0</v>
      </c>
      <c r="S214" s="26">
        <f t="shared" si="69"/>
        <v>49043.199999999997</v>
      </c>
      <c r="T214" s="26">
        <f>T215</f>
        <v>0</v>
      </c>
      <c r="U214" s="26">
        <f>U215</f>
        <v>0</v>
      </c>
      <c r="V214" s="26">
        <f t="shared" ref="V214:V281" si="91">S214+T214+U214</f>
        <v>49043.199999999997</v>
      </c>
      <c r="W214" s="26">
        <f>W215</f>
        <v>0</v>
      </c>
      <c r="X214" s="26">
        <f>X215</f>
        <v>0</v>
      </c>
      <c r="Y214" s="26">
        <f t="shared" ref="Y214:Y280" si="92">V214+W214+X214</f>
        <v>49043.199999999997</v>
      </c>
      <c r="Z214" s="26">
        <f>Z215</f>
        <v>0</v>
      </c>
      <c r="AA214" s="26">
        <f>AA215</f>
        <v>0</v>
      </c>
      <c r="AB214" s="26">
        <f t="shared" ref="AB214:AB276" si="93">Y214+Z214+AA214</f>
        <v>49043.199999999997</v>
      </c>
      <c r="AC214" s="26">
        <f>AC215</f>
        <v>0</v>
      </c>
      <c r="AD214" s="26">
        <f>AD215</f>
        <v>0</v>
      </c>
      <c r="AE214" s="26">
        <f t="shared" ref="AE214:AE222" si="94">AB214+AC214+AD214</f>
        <v>49043.199999999997</v>
      </c>
      <c r="AF214" s="26">
        <f>AF215</f>
        <v>0</v>
      </c>
      <c r="AG214" s="26">
        <f>AG215</f>
        <v>0</v>
      </c>
      <c r="AH214" s="26">
        <f t="shared" si="88"/>
        <v>49043.199999999997</v>
      </c>
      <c r="AI214" s="26">
        <f>AI215</f>
        <v>0</v>
      </c>
      <c r="AJ214" s="26">
        <f>AJ215</f>
        <v>0</v>
      </c>
      <c r="AK214" s="26">
        <f t="shared" si="89"/>
        <v>49043.199999999997</v>
      </c>
      <c r="AL214" s="131">
        <f>AL215</f>
        <v>0</v>
      </c>
      <c r="AM214" s="131">
        <f>AM215</f>
        <v>0</v>
      </c>
    </row>
    <row r="215" spans="1:39" ht="33.75" customHeight="1" x14ac:dyDescent="0.25">
      <c r="A215" s="60" t="s">
        <v>76</v>
      </c>
      <c r="B215" s="117" t="s">
        <v>32</v>
      </c>
      <c r="C215" s="61" t="s">
        <v>77</v>
      </c>
      <c r="D215" s="61"/>
      <c r="E215" s="61"/>
      <c r="F215" s="131">
        <f>F216</f>
        <v>0</v>
      </c>
      <c r="G215" s="131">
        <f>G216</f>
        <v>49043.199999999997</v>
      </c>
      <c r="H215" s="133">
        <f t="shared" si="84"/>
        <v>49043.199999999997</v>
      </c>
      <c r="I215" s="26">
        <f t="shared" si="90"/>
        <v>0</v>
      </c>
      <c r="J215" s="26">
        <f t="shared" si="78"/>
        <v>49043.199999999997</v>
      </c>
      <c r="K215" s="26">
        <f t="shared" si="90"/>
        <v>0</v>
      </c>
      <c r="L215" s="26">
        <f t="shared" si="90"/>
        <v>0</v>
      </c>
      <c r="M215" s="26">
        <f t="shared" si="79"/>
        <v>49043.199999999997</v>
      </c>
      <c r="N215" s="26">
        <f>N216</f>
        <v>0</v>
      </c>
      <c r="O215" s="26">
        <f>O216</f>
        <v>0</v>
      </c>
      <c r="P215" s="26">
        <f t="shared" si="68"/>
        <v>49043.199999999997</v>
      </c>
      <c r="Q215" s="26">
        <f>Q216</f>
        <v>0</v>
      </c>
      <c r="R215" s="26">
        <f>R216</f>
        <v>0</v>
      </c>
      <c r="S215" s="26">
        <f t="shared" si="69"/>
        <v>49043.199999999997</v>
      </c>
      <c r="T215" s="26">
        <f>T216+T217</f>
        <v>0</v>
      </c>
      <c r="U215" s="26">
        <f>U216+U217</f>
        <v>0</v>
      </c>
      <c r="V215" s="26">
        <f t="shared" si="91"/>
        <v>49043.199999999997</v>
      </c>
      <c r="W215" s="26">
        <f>W216+W217</f>
        <v>0</v>
      </c>
      <c r="X215" s="26">
        <f>X216+X221</f>
        <v>0</v>
      </c>
      <c r="Y215" s="26">
        <f t="shared" si="92"/>
        <v>49043.199999999997</v>
      </c>
      <c r="Z215" s="26">
        <f>Z216+Z217</f>
        <v>0</v>
      </c>
      <c r="AA215" s="26">
        <f>AA216+AA217</f>
        <v>0</v>
      </c>
      <c r="AB215" s="26">
        <f t="shared" si="93"/>
        <v>49043.199999999997</v>
      </c>
      <c r="AC215" s="26">
        <f>AC216+AC218+AC221</f>
        <v>0</v>
      </c>
      <c r="AD215" s="26">
        <f>AD216+AD218+AD221</f>
        <v>0</v>
      </c>
      <c r="AE215" s="26">
        <f t="shared" si="94"/>
        <v>49043.199999999997</v>
      </c>
      <c r="AF215" s="26">
        <f>AF216+AF218+AF221</f>
        <v>0</v>
      </c>
      <c r="AG215" s="26">
        <f>AG216+AG218+AG221</f>
        <v>0</v>
      </c>
      <c r="AH215" s="26">
        <f t="shared" si="88"/>
        <v>49043.199999999997</v>
      </c>
      <c r="AI215" s="26">
        <f>AI216+AI218+AI221</f>
        <v>0</v>
      </c>
      <c r="AJ215" s="26">
        <f>AJ216+AJ218+AJ221</f>
        <v>0</v>
      </c>
      <c r="AK215" s="26">
        <f t="shared" si="89"/>
        <v>49043.199999999997</v>
      </c>
      <c r="AL215" s="131">
        <f>AL216+AL218+AL221</f>
        <v>0</v>
      </c>
      <c r="AM215" s="131">
        <f>AM216+AM218+AM221</f>
        <v>0</v>
      </c>
    </row>
    <row r="216" spans="1:39" ht="33.75" customHeight="1" x14ac:dyDescent="0.25">
      <c r="A216" s="174" t="s">
        <v>460</v>
      </c>
      <c r="B216" s="184" t="s">
        <v>32</v>
      </c>
      <c r="C216" s="185" t="s">
        <v>77</v>
      </c>
      <c r="D216" s="185" t="s">
        <v>165</v>
      </c>
      <c r="E216" s="185"/>
      <c r="F216" s="186">
        <f>F218</f>
        <v>0</v>
      </c>
      <c r="G216" s="186">
        <f>G217</f>
        <v>49043.199999999997</v>
      </c>
      <c r="H216" s="186">
        <f t="shared" si="84"/>
        <v>49043.199999999997</v>
      </c>
      <c r="I216" s="186">
        <f>I217+I218</f>
        <v>0</v>
      </c>
      <c r="J216" s="186">
        <f t="shared" si="78"/>
        <v>49043.199999999997</v>
      </c>
      <c r="K216" s="186">
        <f>K217+K218</f>
        <v>0</v>
      </c>
      <c r="L216" s="186">
        <f>L217+L218</f>
        <v>0</v>
      </c>
      <c r="M216" s="186">
        <f t="shared" si="79"/>
        <v>49043.199999999997</v>
      </c>
      <c r="N216" s="186">
        <f>N217+N218</f>
        <v>0</v>
      </c>
      <c r="O216" s="186">
        <f>O217+O218</f>
        <v>0</v>
      </c>
      <c r="P216" s="186">
        <f t="shared" si="68"/>
        <v>49043.199999999997</v>
      </c>
      <c r="Q216" s="186">
        <f>Q217+Q218</f>
        <v>0</v>
      </c>
      <c r="R216" s="186">
        <f>R217+R218</f>
        <v>0</v>
      </c>
      <c r="S216" s="186">
        <f t="shared" si="69"/>
        <v>49043.199999999997</v>
      </c>
      <c r="T216" s="186">
        <f>T217</f>
        <v>0</v>
      </c>
      <c r="U216" s="186">
        <f>U217</f>
        <v>0</v>
      </c>
      <c r="V216" s="186">
        <f t="shared" si="91"/>
        <v>49043.199999999997</v>
      </c>
      <c r="W216" s="186">
        <f>W217</f>
        <v>0</v>
      </c>
      <c r="X216" s="186">
        <f>X217</f>
        <v>0</v>
      </c>
      <c r="Y216" s="186">
        <f t="shared" si="92"/>
        <v>49043.199999999997</v>
      </c>
      <c r="Z216" s="186">
        <f>Z217</f>
        <v>0</v>
      </c>
      <c r="AA216" s="186">
        <f>AA217</f>
        <v>0</v>
      </c>
      <c r="AB216" s="186">
        <f t="shared" si="93"/>
        <v>49043.199999999997</v>
      </c>
      <c r="AC216" s="186">
        <f>AC217</f>
        <v>0</v>
      </c>
      <c r="AD216" s="186">
        <f>AD217</f>
        <v>0</v>
      </c>
      <c r="AE216" s="186">
        <f t="shared" si="94"/>
        <v>49043.199999999997</v>
      </c>
      <c r="AF216" s="186">
        <f>AF217</f>
        <v>0</v>
      </c>
      <c r="AG216" s="186">
        <f>AG217</f>
        <v>0</v>
      </c>
      <c r="AH216" s="186">
        <f t="shared" si="88"/>
        <v>49043.199999999997</v>
      </c>
      <c r="AI216" s="186">
        <f>AI217</f>
        <v>0</v>
      </c>
      <c r="AJ216" s="186">
        <f>AJ217</f>
        <v>0</v>
      </c>
      <c r="AK216" s="186">
        <f t="shared" si="89"/>
        <v>49043.199999999997</v>
      </c>
      <c r="AL216" s="186">
        <f>AL217</f>
        <v>0</v>
      </c>
      <c r="AM216" s="186">
        <f>AM217</f>
        <v>0</v>
      </c>
    </row>
    <row r="217" spans="1:39" ht="33.75" customHeight="1" x14ac:dyDescent="0.25">
      <c r="A217" s="1" t="s">
        <v>484</v>
      </c>
      <c r="B217" s="27" t="s">
        <v>32</v>
      </c>
      <c r="C217" s="8" t="s">
        <v>77</v>
      </c>
      <c r="D217" s="8" t="s">
        <v>165</v>
      </c>
      <c r="E217" s="8" t="s">
        <v>11</v>
      </c>
      <c r="F217" s="6"/>
      <c r="G217" s="6">
        <v>49043.199999999997</v>
      </c>
      <c r="H217" s="6">
        <f t="shared" si="84"/>
        <v>49043.199999999997</v>
      </c>
      <c r="I217" s="6"/>
      <c r="J217" s="6">
        <f t="shared" si="78"/>
        <v>49043.199999999997</v>
      </c>
      <c r="K217" s="6"/>
      <c r="L217" s="6"/>
      <c r="M217" s="6">
        <f t="shared" si="79"/>
        <v>49043.199999999997</v>
      </c>
      <c r="N217" s="6"/>
      <c r="O217" s="6"/>
      <c r="P217" s="6">
        <f t="shared" si="68"/>
        <v>49043.199999999997</v>
      </c>
      <c r="Q217" s="6"/>
      <c r="R217" s="6"/>
      <c r="S217" s="6">
        <f t="shared" si="69"/>
        <v>49043.199999999997</v>
      </c>
      <c r="T217" s="6"/>
      <c r="U217" s="6"/>
      <c r="V217" s="6">
        <f t="shared" si="91"/>
        <v>49043.199999999997</v>
      </c>
      <c r="W217" s="6"/>
      <c r="X217" s="6"/>
      <c r="Y217" s="6">
        <f t="shared" si="92"/>
        <v>49043.199999999997</v>
      </c>
      <c r="Z217" s="6"/>
      <c r="AA217" s="6"/>
      <c r="AB217" s="6">
        <f t="shared" si="93"/>
        <v>49043.199999999997</v>
      </c>
      <c r="AC217" s="6"/>
      <c r="AD217" s="6"/>
      <c r="AE217" s="6">
        <f t="shared" si="94"/>
        <v>49043.199999999997</v>
      </c>
      <c r="AF217" s="6"/>
      <c r="AG217" s="6"/>
      <c r="AH217" s="6">
        <f t="shared" si="88"/>
        <v>49043.199999999997</v>
      </c>
      <c r="AI217" s="6"/>
      <c r="AJ217" s="6"/>
      <c r="AK217" s="6">
        <f t="shared" si="89"/>
        <v>49043.199999999997</v>
      </c>
      <c r="AL217" s="6"/>
      <c r="AM217" s="6"/>
    </row>
    <row r="218" spans="1:39" ht="33.75" hidden="1" customHeight="1" x14ac:dyDescent="0.25">
      <c r="A218" s="1" t="s">
        <v>485</v>
      </c>
      <c r="B218" s="27" t="s">
        <v>32</v>
      </c>
      <c r="C218" s="8" t="s">
        <v>77</v>
      </c>
      <c r="D218" s="8" t="s">
        <v>165</v>
      </c>
      <c r="E218" s="8" t="s">
        <v>11</v>
      </c>
      <c r="F218" s="6"/>
      <c r="G218" s="6"/>
      <c r="H218" s="6">
        <f t="shared" si="84"/>
        <v>0</v>
      </c>
      <c r="I218" s="6">
        <f>I219</f>
        <v>0</v>
      </c>
      <c r="J218" s="6">
        <f t="shared" si="78"/>
        <v>0</v>
      </c>
      <c r="K218" s="6">
        <f>K219</f>
        <v>0</v>
      </c>
      <c r="L218" s="6">
        <f>L219</f>
        <v>0</v>
      </c>
      <c r="M218" s="6">
        <f t="shared" si="79"/>
        <v>0</v>
      </c>
      <c r="N218" s="6">
        <f>N219</f>
        <v>0</v>
      </c>
      <c r="O218" s="6">
        <f>O219</f>
        <v>0</v>
      </c>
      <c r="P218" s="6">
        <f t="shared" si="68"/>
        <v>0</v>
      </c>
      <c r="Q218" s="6">
        <f>Q219</f>
        <v>0</v>
      </c>
      <c r="R218" s="6">
        <f>R219</f>
        <v>0</v>
      </c>
      <c r="S218" s="6">
        <f t="shared" si="69"/>
        <v>0</v>
      </c>
      <c r="T218" s="6">
        <f>T219</f>
        <v>0</v>
      </c>
      <c r="U218" s="6">
        <f>U219</f>
        <v>0</v>
      </c>
      <c r="V218" s="6">
        <f t="shared" si="91"/>
        <v>0</v>
      </c>
      <c r="W218" s="6">
        <f>W219</f>
        <v>0</v>
      </c>
      <c r="X218" s="6">
        <f>X219</f>
        <v>0</v>
      </c>
      <c r="Y218" s="6">
        <f t="shared" si="92"/>
        <v>0</v>
      </c>
      <c r="Z218" s="6">
        <f>Z219</f>
        <v>0</v>
      </c>
      <c r="AA218" s="6">
        <f>AA219</f>
        <v>0</v>
      </c>
      <c r="AB218" s="6">
        <f t="shared" si="93"/>
        <v>0</v>
      </c>
      <c r="AC218" s="6">
        <f>AC219</f>
        <v>0</v>
      </c>
      <c r="AD218" s="6">
        <f>AD219</f>
        <v>0</v>
      </c>
      <c r="AE218" s="6">
        <f t="shared" si="94"/>
        <v>0</v>
      </c>
      <c r="AF218" s="6">
        <f>AF219</f>
        <v>0</v>
      </c>
      <c r="AG218" s="6">
        <f>AG219</f>
        <v>0</v>
      </c>
      <c r="AH218" s="6">
        <f t="shared" si="88"/>
        <v>0</v>
      </c>
      <c r="AI218" s="6">
        <f>AI219</f>
        <v>0</v>
      </c>
      <c r="AJ218" s="6">
        <f>AJ219</f>
        <v>0</v>
      </c>
      <c r="AK218" s="6">
        <f t="shared" si="89"/>
        <v>0</v>
      </c>
      <c r="AL218" s="6">
        <f>AL219</f>
        <v>0</v>
      </c>
      <c r="AM218" s="6">
        <f>AM219</f>
        <v>0</v>
      </c>
    </row>
    <row r="219" spans="1:39" ht="33.75" hidden="1" customHeight="1" x14ac:dyDescent="0.25">
      <c r="A219" s="1" t="s">
        <v>49</v>
      </c>
      <c r="B219" s="27" t="s">
        <v>32</v>
      </c>
      <c r="C219" s="8" t="s">
        <v>77</v>
      </c>
      <c r="D219" s="8" t="s">
        <v>259</v>
      </c>
      <c r="E219" s="8" t="s">
        <v>50</v>
      </c>
      <c r="F219" s="6"/>
      <c r="G219" s="6"/>
      <c r="H219" s="6">
        <f t="shared" si="84"/>
        <v>0</v>
      </c>
      <c r="I219" s="6"/>
      <c r="J219" s="6">
        <f t="shared" si="78"/>
        <v>0</v>
      </c>
      <c r="K219" s="6"/>
      <c r="L219" s="6"/>
      <c r="M219" s="6">
        <f t="shared" ref="M219:M294" si="95">J219+K219+L219</f>
        <v>0</v>
      </c>
      <c r="N219" s="6"/>
      <c r="O219" s="6"/>
      <c r="P219" s="6">
        <f t="shared" si="68"/>
        <v>0</v>
      </c>
      <c r="Q219" s="6"/>
      <c r="R219" s="6"/>
      <c r="S219" s="6">
        <f t="shared" si="69"/>
        <v>0</v>
      </c>
      <c r="T219" s="6"/>
      <c r="U219" s="6"/>
      <c r="V219" s="6">
        <f t="shared" si="91"/>
        <v>0</v>
      </c>
      <c r="W219" s="6"/>
      <c r="X219" s="6"/>
      <c r="Y219" s="6">
        <f t="shared" si="92"/>
        <v>0</v>
      </c>
      <c r="Z219" s="6"/>
      <c r="AA219" s="6"/>
      <c r="AB219" s="6">
        <f t="shared" si="93"/>
        <v>0</v>
      </c>
      <c r="AC219" s="6"/>
      <c r="AD219" s="6"/>
      <c r="AE219" s="6">
        <f t="shared" si="94"/>
        <v>0</v>
      </c>
      <c r="AF219" s="6"/>
      <c r="AG219" s="6"/>
      <c r="AH219" s="6">
        <f t="shared" si="88"/>
        <v>0</v>
      </c>
      <c r="AI219" s="6"/>
      <c r="AJ219" s="6"/>
      <c r="AK219" s="6">
        <f t="shared" si="89"/>
        <v>0</v>
      </c>
      <c r="AL219" s="6"/>
      <c r="AM219" s="6"/>
    </row>
    <row r="220" spans="1:39" ht="33.75" hidden="1" customHeight="1" x14ac:dyDescent="0.25">
      <c r="A220" s="78"/>
      <c r="B220" s="27"/>
      <c r="C220" s="8"/>
      <c r="D220" s="8"/>
      <c r="E220" s="8"/>
      <c r="F220" s="6"/>
      <c r="G220" s="6"/>
      <c r="H220" s="6">
        <f t="shared" si="84"/>
        <v>0</v>
      </c>
      <c r="I220" s="6"/>
      <c r="J220" s="6">
        <f t="shared" ref="J220:J295" si="96">H220+I220</f>
        <v>0</v>
      </c>
      <c r="K220" s="6"/>
      <c r="L220" s="6"/>
      <c r="M220" s="6">
        <f t="shared" si="95"/>
        <v>0</v>
      </c>
      <c r="N220" s="6"/>
      <c r="O220" s="6"/>
      <c r="P220" s="6">
        <f t="shared" si="68"/>
        <v>0</v>
      </c>
      <c r="Q220" s="6"/>
      <c r="R220" s="6"/>
      <c r="S220" s="6">
        <f t="shared" si="69"/>
        <v>0</v>
      </c>
      <c r="T220" s="6"/>
      <c r="U220" s="6"/>
      <c r="V220" s="6">
        <f t="shared" si="91"/>
        <v>0</v>
      </c>
      <c r="W220" s="6"/>
      <c r="X220" s="6"/>
      <c r="Y220" s="6">
        <f t="shared" si="92"/>
        <v>0</v>
      </c>
      <c r="Z220" s="6"/>
      <c r="AA220" s="6"/>
      <c r="AB220" s="6">
        <f t="shared" si="93"/>
        <v>0</v>
      </c>
      <c r="AC220" s="6"/>
      <c r="AD220" s="6"/>
      <c r="AE220" s="6">
        <f t="shared" si="94"/>
        <v>0</v>
      </c>
      <c r="AF220" s="6"/>
      <c r="AG220" s="6"/>
      <c r="AH220" s="6">
        <f t="shared" si="88"/>
        <v>0</v>
      </c>
      <c r="AI220" s="6"/>
      <c r="AJ220" s="6"/>
      <c r="AK220" s="6">
        <f t="shared" si="89"/>
        <v>0</v>
      </c>
      <c r="AL220" s="6"/>
      <c r="AM220" s="6"/>
    </row>
    <row r="221" spans="1:39" ht="33.75" hidden="1" customHeight="1" x14ac:dyDescent="0.25">
      <c r="A221" s="1" t="s">
        <v>124</v>
      </c>
      <c r="B221" s="27" t="s">
        <v>32</v>
      </c>
      <c r="C221" s="8" t="s">
        <v>77</v>
      </c>
      <c r="D221" s="8" t="s">
        <v>270</v>
      </c>
      <c r="E221" s="8"/>
      <c r="F221" s="6"/>
      <c r="G221" s="6"/>
      <c r="H221" s="6">
        <f t="shared" si="84"/>
        <v>0</v>
      </c>
      <c r="I221" s="6">
        <f>I222</f>
        <v>0</v>
      </c>
      <c r="J221" s="6">
        <f t="shared" si="96"/>
        <v>0</v>
      </c>
      <c r="K221" s="6">
        <f>K222</f>
        <v>0</v>
      </c>
      <c r="L221" s="6">
        <f>L222</f>
        <v>0</v>
      </c>
      <c r="M221" s="6">
        <f t="shared" si="95"/>
        <v>0</v>
      </c>
      <c r="N221" s="6">
        <f>N222</f>
        <v>0</v>
      </c>
      <c r="O221" s="6">
        <f>O222</f>
        <v>0</v>
      </c>
      <c r="P221" s="6">
        <f t="shared" si="68"/>
        <v>0</v>
      </c>
      <c r="Q221" s="6">
        <f>Q222</f>
        <v>0</v>
      </c>
      <c r="R221" s="6">
        <f>R222</f>
        <v>0</v>
      </c>
      <c r="S221" s="6">
        <f t="shared" si="69"/>
        <v>0</v>
      </c>
      <c r="T221" s="6">
        <f>T222</f>
        <v>0</v>
      </c>
      <c r="U221" s="6">
        <f>U222</f>
        <v>0</v>
      </c>
      <c r="V221" s="6">
        <f t="shared" si="91"/>
        <v>0</v>
      </c>
      <c r="W221" s="6">
        <f>W222</f>
        <v>0</v>
      </c>
      <c r="X221" s="6">
        <f>X222</f>
        <v>0</v>
      </c>
      <c r="Y221" s="6">
        <f t="shared" si="92"/>
        <v>0</v>
      </c>
      <c r="Z221" s="6">
        <f>Z222</f>
        <v>0</v>
      </c>
      <c r="AA221" s="6">
        <f>AA222</f>
        <v>0</v>
      </c>
      <c r="AB221" s="6">
        <f t="shared" si="93"/>
        <v>0</v>
      </c>
      <c r="AC221" s="6">
        <f>AC222</f>
        <v>0</v>
      </c>
      <c r="AD221" s="6">
        <f>AD222</f>
        <v>0</v>
      </c>
      <c r="AE221" s="6">
        <f t="shared" si="94"/>
        <v>0</v>
      </c>
      <c r="AF221" s="6">
        <f>AF222</f>
        <v>0</v>
      </c>
      <c r="AG221" s="6">
        <f>AG222</f>
        <v>0</v>
      </c>
      <c r="AH221" s="6">
        <f t="shared" si="88"/>
        <v>0</v>
      </c>
      <c r="AI221" s="6">
        <f>AI222</f>
        <v>0</v>
      </c>
      <c r="AJ221" s="6">
        <f>AJ222+AJ223</f>
        <v>0</v>
      </c>
      <c r="AK221" s="6">
        <f t="shared" si="89"/>
        <v>0</v>
      </c>
      <c r="AL221" s="6">
        <f>AL222</f>
        <v>0</v>
      </c>
      <c r="AM221" s="6">
        <f>AM222</f>
        <v>0</v>
      </c>
    </row>
    <row r="222" spans="1:39" ht="33.75" hidden="1" customHeight="1" x14ac:dyDescent="0.25">
      <c r="A222" s="1" t="s">
        <v>19</v>
      </c>
      <c r="B222" s="27" t="s">
        <v>32</v>
      </c>
      <c r="C222" s="8" t="s">
        <v>77</v>
      </c>
      <c r="D222" s="8" t="s">
        <v>270</v>
      </c>
      <c r="E222" s="8" t="s">
        <v>20</v>
      </c>
      <c r="F222" s="6"/>
      <c r="G222" s="6"/>
      <c r="H222" s="6">
        <f t="shared" si="84"/>
        <v>0</v>
      </c>
      <c r="I222" s="6"/>
      <c r="J222" s="6">
        <f t="shared" si="96"/>
        <v>0</v>
      </c>
      <c r="K222" s="6"/>
      <c r="L222" s="6"/>
      <c r="M222" s="6">
        <f t="shared" si="95"/>
        <v>0</v>
      </c>
      <c r="N222" s="6"/>
      <c r="O222" s="6"/>
      <c r="P222" s="6">
        <f t="shared" si="68"/>
        <v>0</v>
      </c>
      <c r="Q222" s="6"/>
      <c r="R222" s="6"/>
      <c r="S222" s="6">
        <f t="shared" si="69"/>
        <v>0</v>
      </c>
      <c r="T222" s="6"/>
      <c r="U222" s="6"/>
      <c r="V222" s="6">
        <f t="shared" si="91"/>
        <v>0</v>
      </c>
      <c r="W222" s="6"/>
      <c r="X222" s="6"/>
      <c r="Y222" s="6">
        <f t="shared" si="92"/>
        <v>0</v>
      </c>
      <c r="Z222" s="6"/>
      <c r="AA222" s="6"/>
      <c r="AB222" s="6">
        <f t="shared" si="93"/>
        <v>0</v>
      </c>
      <c r="AC222" s="6"/>
      <c r="AD222" s="6"/>
      <c r="AE222" s="6">
        <f t="shared" si="94"/>
        <v>0</v>
      </c>
      <c r="AF222" s="6"/>
      <c r="AG222" s="6"/>
      <c r="AH222" s="6">
        <f t="shared" si="88"/>
        <v>0</v>
      </c>
      <c r="AI222" s="6"/>
      <c r="AJ222" s="6"/>
      <c r="AK222" s="6">
        <f t="shared" si="89"/>
        <v>0</v>
      </c>
      <c r="AL222" s="6"/>
      <c r="AM222" s="6"/>
    </row>
    <row r="223" spans="1:39" ht="33.75" hidden="1" customHeight="1" x14ac:dyDescent="0.25">
      <c r="A223" s="1" t="s">
        <v>10</v>
      </c>
      <c r="B223" s="27" t="s">
        <v>32</v>
      </c>
      <c r="C223" s="8" t="s">
        <v>77</v>
      </c>
      <c r="D223" s="8" t="s">
        <v>270</v>
      </c>
      <c r="E223" s="8" t="s">
        <v>11</v>
      </c>
      <c r="F223" s="6"/>
      <c r="G223" s="6"/>
      <c r="H223" s="6">
        <f t="shared" si="84"/>
        <v>0</v>
      </c>
      <c r="I223" s="6"/>
      <c r="J223" s="6">
        <f t="shared" si="96"/>
        <v>0</v>
      </c>
      <c r="K223" s="6"/>
      <c r="L223" s="6"/>
      <c r="M223" s="6">
        <f t="shared" si="95"/>
        <v>0</v>
      </c>
      <c r="N223" s="6"/>
      <c r="O223" s="6"/>
      <c r="P223" s="6"/>
      <c r="Q223" s="6"/>
      <c r="R223" s="6"/>
      <c r="S223" s="6"/>
      <c r="T223" s="6"/>
      <c r="U223" s="6"/>
      <c r="V223" s="6">
        <f t="shared" si="91"/>
        <v>0</v>
      </c>
      <c r="W223" s="6"/>
      <c r="X223" s="6"/>
      <c r="Y223" s="6">
        <f t="shared" si="92"/>
        <v>0</v>
      </c>
      <c r="Z223" s="6"/>
      <c r="AA223" s="6"/>
      <c r="AB223" s="6">
        <f t="shared" si="93"/>
        <v>0</v>
      </c>
      <c r="AC223" s="6"/>
      <c r="AD223" s="6"/>
      <c r="AE223" s="6"/>
      <c r="AF223" s="6"/>
      <c r="AG223" s="6"/>
      <c r="AH223" s="6">
        <f t="shared" si="88"/>
        <v>0</v>
      </c>
      <c r="AI223" s="6"/>
      <c r="AJ223" s="6"/>
      <c r="AK223" s="6">
        <f t="shared" si="89"/>
        <v>0</v>
      </c>
      <c r="AL223" s="6"/>
      <c r="AM223" s="6"/>
    </row>
    <row r="224" spans="1:39" ht="21" customHeight="1" x14ac:dyDescent="0.25">
      <c r="A224" s="1"/>
      <c r="B224" s="27"/>
      <c r="C224" s="8"/>
      <c r="D224" s="8"/>
      <c r="E224" s="8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</row>
    <row r="225" spans="1:42" s="55" customFormat="1" ht="33.75" customHeight="1" x14ac:dyDescent="0.25">
      <c r="A225" s="56" t="s">
        <v>78</v>
      </c>
      <c r="B225" s="79" t="s">
        <v>32</v>
      </c>
      <c r="C225" s="58" t="s">
        <v>79</v>
      </c>
      <c r="D225" s="58"/>
      <c r="E225" s="58"/>
      <c r="F225" s="132">
        <f t="shared" ref="F225:L226" si="97">F226</f>
        <v>1320.2</v>
      </c>
      <c r="G225" s="132">
        <f t="shared" si="97"/>
        <v>493.2</v>
      </c>
      <c r="H225" s="26">
        <f t="shared" ref="H225:H230" si="98">F225+G225</f>
        <v>1813.4</v>
      </c>
      <c r="I225" s="28">
        <f t="shared" si="97"/>
        <v>0</v>
      </c>
      <c r="J225" s="6">
        <f t="shared" si="96"/>
        <v>1813.4</v>
      </c>
      <c r="K225" s="28">
        <f t="shared" si="97"/>
        <v>0</v>
      </c>
      <c r="L225" s="28">
        <f t="shared" si="97"/>
        <v>0</v>
      </c>
      <c r="M225" s="6">
        <f t="shared" si="95"/>
        <v>1813.4</v>
      </c>
      <c r="N225" s="28">
        <f>N226</f>
        <v>0</v>
      </c>
      <c r="O225" s="28">
        <f>O226</f>
        <v>0</v>
      </c>
      <c r="P225" s="28">
        <f t="shared" ref="P225:P296" si="99">M225+N225+O225</f>
        <v>1813.4</v>
      </c>
      <c r="Q225" s="28">
        <f>Q226</f>
        <v>0</v>
      </c>
      <c r="R225" s="28">
        <f>R226</f>
        <v>0</v>
      </c>
      <c r="S225" s="28">
        <f t="shared" ref="S225:S296" si="100">P225+Q225+R225</f>
        <v>1813.4</v>
      </c>
      <c r="T225" s="28">
        <f>T226</f>
        <v>0</v>
      </c>
      <c r="U225" s="28">
        <f>U226</f>
        <v>0</v>
      </c>
      <c r="V225" s="26">
        <f t="shared" si="91"/>
        <v>1813.4</v>
      </c>
      <c r="W225" s="28">
        <f>W226</f>
        <v>0</v>
      </c>
      <c r="X225" s="28">
        <f>X226</f>
        <v>0</v>
      </c>
      <c r="Y225" s="26">
        <f t="shared" si="92"/>
        <v>1813.4</v>
      </c>
      <c r="Z225" s="28">
        <f>Z226</f>
        <v>0</v>
      </c>
      <c r="AA225" s="28">
        <f>AA226</f>
        <v>0</v>
      </c>
      <c r="AB225" s="6">
        <f t="shared" si="93"/>
        <v>1813.4</v>
      </c>
      <c r="AC225" s="28">
        <f>AC226</f>
        <v>0</v>
      </c>
      <c r="AD225" s="28">
        <f>AD226</f>
        <v>0</v>
      </c>
      <c r="AE225" s="28">
        <f t="shared" ref="AE225:AE230" si="101">AB225+AC225+AD225</f>
        <v>1813.4</v>
      </c>
      <c r="AF225" s="28">
        <f>AF226</f>
        <v>0</v>
      </c>
      <c r="AG225" s="28">
        <f>AG226</f>
        <v>0</v>
      </c>
      <c r="AH225" s="26">
        <f t="shared" si="88"/>
        <v>1813.4</v>
      </c>
      <c r="AI225" s="28">
        <f>AI226</f>
        <v>0</v>
      </c>
      <c r="AJ225" s="28">
        <f>AJ226</f>
        <v>0</v>
      </c>
      <c r="AK225" s="6">
        <f t="shared" si="89"/>
        <v>1813.4</v>
      </c>
      <c r="AL225" s="132">
        <f>AL226</f>
        <v>1813.4</v>
      </c>
      <c r="AM225" s="132">
        <f>AM226</f>
        <v>1813.4</v>
      </c>
    </row>
    <row r="226" spans="1:42" ht="21" customHeight="1" x14ac:dyDescent="0.25">
      <c r="A226" s="99" t="s">
        <v>80</v>
      </c>
      <c r="B226" s="68">
        <v>902</v>
      </c>
      <c r="C226" s="58" t="s">
        <v>81</v>
      </c>
      <c r="D226" s="58"/>
      <c r="E226" s="58"/>
      <c r="F226" s="132">
        <f t="shared" si="97"/>
        <v>1320.2</v>
      </c>
      <c r="G226" s="132">
        <f t="shared" si="97"/>
        <v>493.2</v>
      </c>
      <c r="H226" s="28">
        <f t="shared" si="98"/>
        <v>1813.4</v>
      </c>
      <c r="I226" s="28">
        <f t="shared" si="97"/>
        <v>0</v>
      </c>
      <c r="J226" s="28">
        <f t="shared" si="96"/>
        <v>1813.4</v>
      </c>
      <c r="K226" s="28">
        <f t="shared" si="97"/>
        <v>0</v>
      </c>
      <c r="L226" s="28">
        <f t="shared" si="97"/>
        <v>0</v>
      </c>
      <c r="M226" s="28">
        <f t="shared" si="95"/>
        <v>1813.4</v>
      </c>
      <c r="N226" s="28">
        <f>N227</f>
        <v>0</v>
      </c>
      <c r="O226" s="28">
        <f>O227</f>
        <v>0</v>
      </c>
      <c r="P226" s="28">
        <f t="shared" si="99"/>
        <v>1813.4</v>
      </c>
      <c r="Q226" s="28">
        <f>Q227</f>
        <v>0</v>
      </c>
      <c r="R226" s="28">
        <f>R227</f>
        <v>0</v>
      </c>
      <c r="S226" s="28">
        <f t="shared" si="100"/>
        <v>1813.4</v>
      </c>
      <c r="T226" s="28">
        <f>T227</f>
        <v>0</v>
      </c>
      <c r="U226" s="28">
        <f>U227</f>
        <v>0</v>
      </c>
      <c r="V226" s="28">
        <f t="shared" si="91"/>
        <v>1813.4</v>
      </c>
      <c r="W226" s="28">
        <f>W227</f>
        <v>0</v>
      </c>
      <c r="X226" s="28">
        <f>X227</f>
        <v>0</v>
      </c>
      <c r="Y226" s="28">
        <f t="shared" si="92"/>
        <v>1813.4</v>
      </c>
      <c r="Z226" s="28">
        <f>Z227</f>
        <v>0</v>
      </c>
      <c r="AA226" s="28">
        <f>AA227</f>
        <v>0</v>
      </c>
      <c r="AB226" s="28">
        <f t="shared" si="93"/>
        <v>1813.4</v>
      </c>
      <c r="AC226" s="28">
        <f>AC227</f>
        <v>0</v>
      </c>
      <c r="AD226" s="28">
        <f>AD227</f>
        <v>0</v>
      </c>
      <c r="AE226" s="28">
        <f t="shared" si="101"/>
        <v>1813.4</v>
      </c>
      <c r="AF226" s="28">
        <f>AF227</f>
        <v>0</v>
      </c>
      <c r="AG226" s="28">
        <f>AG227</f>
        <v>0</v>
      </c>
      <c r="AH226" s="28">
        <f t="shared" si="88"/>
        <v>1813.4</v>
      </c>
      <c r="AI226" s="28">
        <f>AI227</f>
        <v>0</v>
      </c>
      <c r="AJ226" s="28">
        <f>AJ227</f>
        <v>0</v>
      </c>
      <c r="AK226" s="28">
        <f t="shared" si="89"/>
        <v>1813.4</v>
      </c>
      <c r="AL226" s="132">
        <f>AL227</f>
        <v>1813.4</v>
      </c>
      <c r="AM226" s="132">
        <f>AM227</f>
        <v>1813.4</v>
      </c>
    </row>
    <row r="227" spans="1:42" ht="33.75" customHeight="1" x14ac:dyDescent="0.25">
      <c r="A227" s="1" t="s">
        <v>124</v>
      </c>
      <c r="B227" s="27">
        <v>902</v>
      </c>
      <c r="C227" s="8" t="s">
        <v>81</v>
      </c>
      <c r="D227" s="8" t="s">
        <v>156</v>
      </c>
      <c r="E227" s="8"/>
      <c r="F227" s="133">
        <f>F228+F230</f>
        <v>1320.2</v>
      </c>
      <c r="G227" s="133">
        <f>G228+G230</f>
        <v>493.2</v>
      </c>
      <c r="H227" s="6">
        <f t="shared" si="98"/>
        <v>1813.4</v>
      </c>
      <c r="I227" s="6">
        <f>I228+I230</f>
        <v>0</v>
      </c>
      <c r="J227" s="6">
        <f t="shared" si="96"/>
        <v>1813.4</v>
      </c>
      <c r="K227" s="6">
        <f t="shared" ref="K227:AL227" si="102">K228+K230</f>
        <v>0</v>
      </c>
      <c r="L227" s="6">
        <f t="shared" si="102"/>
        <v>0</v>
      </c>
      <c r="M227" s="6">
        <f t="shared" si="95"/>
        <v>1813.4</v>
      </c>
      <c r="N227" s="6">
        <f t="shared" si="102"/>
        <v>0</v>
      </c>
      <c r="O227" s="6">
        <f t="shared" si="102"/>
        <v>0</v>
      </c>
      <c r="P227" s="6">
        <f t="shared" si="102"/>
        <v>1813.4</v>
      </c>
      <c r="Q227" s="6">
        <f t="shared" si="102"/>
        <v>0</v>
      </c>
      <c r="R227" s="6">
        <f t="shared" si="102"/>
        <v>0</v>
      </c>
      <c r="S227" s="6">
        <f t="shared" si="102"/>
        <v>1813.4</v>
      </c>
      <c r="T227" s="6">
        <f t="shared" si="102"/>
        <v>0</v>
      </c>
      <c r="U227" s="6">
        <f t="shared" si="102"/>
        <v>0</v>
      </c>
      <c r="V227" s="6">
        <f t="shared" si="91"/>
        <v>1813.4</v>
      </c>
      <c r="W227" s="6">
        <f t="shared" si="102"/>
        <v>0</v>
      </c>
      <c r="X227" s="6">
        <f t="shared" si="102"/>
        <v>0</v>
      </c>
      <c r="Y227" s="6">
        <f t="shared" si="92"/>
        <v>1813.4</v>
      </c>
      <c r="Z227" s="6">
        <f t="shared" si="102"/>
        <v>0</v>
      </c>
      <c r="AA227" s="6">
        <f t="shared" si="102"/>
        <v>0</v>
      </c>
      <c r="AB227" s="6">
        <f t="shared" si="93"/>
        <v>1813.4</v>
      </c>
      <c r="AC227" s="6">
        <f t="shared" si="102"/>
        <v>0</v>
      </c>
      <c r="AD227" s="6">
        <f t="shared" si="102"/>
        <v>0</v>
      </c>
      <c r="AE227" s="6">
        <f t="shared" si="102"/>
        <v>1813.4</v>
      </c>
      <c r="AF227" s="6">
        <f t="shared" si="102"/>
        <v>0</v>
      </c>
      <c r="AG227" s="6">
        <f t="shared" si="102"/>
        <v>0</v>
      </c>
      <c r="AH227" s="6">
        <f t="shared" si="88"/>
        <v>1813.4</v>
      </c>
      <c r="AI227" s="6">
        <f t="shared" si="102"/>
        <v>0</v>
      </c>
      <c r="AJ227" s="6">
        <f t="shared" si="102"/>
        <v>0</v>
      </c>
      <c r="AK227" s="6">
        <f t="shared" si="89"/>
        <v>1813.4</v>
      </c>
      <c r="AL227" s="133">
        <f t="shared" si="102"/>
        <v>1813.4</v>
      </c>
      <c r="AM227" s="133">
        <f>AM228+AM229</f>
        <v>1813.4</v>
      </c>
    </row>
    <row r="228" spans="1:42" ht="47.25" customHeight="1" x14ac:dyDescent="0.25">
      <c r="A228" s="35" t="s">
        <v>187</v>
      </c>
      <c r="B228" s="263">
        <v>902</v>
      </c>
      <c r="C228" s="73" t="s">
        <v>81</v>
      </c>
      <c r="D228" s="8" t="s">
        <v>156</v>
      </c>
      <c r="E228" s="8" t="s">
        <v>27</v>
      </c>
      <c r="F228" s="6">
        <v>1320.2</v>
      </c>
      <c r="G228" s="6"/>
      <c r="H228" s="6">
        <f t="shared" si="98"/>
        <v>1320.2</v>
      </c>
      <c r="I228" s="6"/>
      <c r="J228" s="6">
        <f t="shared" si="96"/>
        <v>1320.2</v>
      </c>
      <c r="K228" s="6"/>
      <c r="L228" s="6"/>
      <c r="M228" s="6">
        <f t="shared" si="95"/>
        <v>1320.2</v>
      </c>
      <c r="N228" s="6"/>
      <c r="O228" s="6"/>
      <c r="P228" s="6">
        <f t="shared" si="99"/>
        <v>1320.2</v>
      </c>
      <c r="Q228" s="6"/>
      <c r="R228" s="6"/>
      <c r="S228" s="6">
        <f t="shared" si="100"/>
        <v>1320.2</v>
      </c>
      <c r="T228" s="6"/>
      <c r="U228" s="6"/>
      <c r="V228" s="6">
        <f t="shared" si="91"/>
        <v>1320.2</v>
      </c>
      <c r="W228" s="6"/>
      <c r="X228" s="6"/>
      <c r="Y228" s="6">
        <f t="shared" si="92"/>
        <v>1320.2</v>
      </c>
      <c r="Z228" s="6"/>
      <c r="AA228" s="6"/>
      <c r="AB228" s="6">
        <f t="shared" si="93"/>
        <v>1320.2</v>
      </c>
      <c r="AC228" s="6"/>
      <c r="AD228" s="6"/>
      <c r="AE228" s="6">
        <f t="shared" si="101"/>
        <v>1320.2</v>
      </c>
      <c r="AF228" s="6"/>
      <c r="AG228" s="6"/>
      <c r="AH228" s="6">
        <f t="shared" si="88"/>
        <v>1320.2</v>
      </c>
      <c r="AI228" s="6"/>
      <c r="AJ228" s="6"/>
      <c r="AK228" s="6">
        <f t="shared" si="89"/>
        <v>1320.2</v>
      </c>
      <c r="AL228" s="6">
        <v>1320.2</v>
      </c>
      <c r="AM228" s="6">
        <v>1320.2</v>
      </c>
    </row>
    <row r="229" spans="1:42" ht="51.75" customHeight="1" x14ac:dyDescent="0.25">
      <c r="A229" s="145" t="s">
        <v>388</v>
      </c>
      <c r="B229" s="8">
        <v>902</v>
      </c>
      <c r="C229" s="8" t="s">
        <v>81</v>
      </c>
      <c r="D229" s="8" t="s">
        <v>212</v>
      </c>
      <c r="E229" s="8"/>
      <c r="F229" s="6"/>
      <c r="G229" s="133">
        <f>G230</f>
        <v>493.2</v>
      </c>
      <c r="H229" s="6">
        <f t="shared" si="98"/>
        <v>493.2</v>
      </c>
      <c r="I229" s="6"/>
      <c r="J229" s="6">
        <f t="shared" si="96"/>
        <v>493.2</v>
      </c>
      <c r="K229" s="6"/>
      <c r="L229" s="6"/>
      <c r="M229" s="6">
        <f t="shared" si="95"/>
        <v>493.2</v>
      </c>
      <c r="N229" s="6">
        <f>N230</f>
        <v>0</v>
      </c>
      <c r="O229" s="6"/>
      <c r="P229" s="6">
        <f t="shared" si="99"/>
        <v>493.2</v>
      </c>
      <c r="Q229" s="6"/>
      <c r="R229" s="6"/>
      <c r="S229" s="6">
        <f t="shared" si="100"/>
        <v>493.2</v>
      </c>
      <c r="T229" s="6"/>
      <c r="U229" s="6"/>
      <c r="V229" s="6">
        <f t="shared" si="91"/>
        <v>493.2</v>
      </c>
      <c r="W229" s="6"/>
      <c r="X229" s="6"/>
      <c r="Y229" s="6">
        <f t="shared" si="92"/>
        <v>493.2</v>
      </c>
      <c r="Z229" s="6"/>
      <c r="AA229" s="6"/>
      <c r="AB229" s="6">
        <f t="shared" si="93"/>
        <v>493.2</v>
      </c>
      <c r="AC229" s="6"/>
      <c r="AD229" s="6"/>
      <c r="AE229" s="6">
        <f t="shared" si="101"/>
        <v>493.2</v>
      </c>
      <c r="AF229" s="6"/>
      <c r="AG229" s="6"/>
      <c r="AH229" s="6">
        <f t="shared" si="88"/>
        <v>493.2</v>
      </c>
      <c r="AI229" s="6"/>
      <c r="AJ229" s="6"/>
      <c r="AK229" s="6">
        <f t="shared" si="89"/>
        <v>493.2</v>
      </c>
      <c r="AL229" s="277">
        <f>AL230</f>
        <v>493.2</v>
      </c>
      <c r="AM229" s="277">
        <f>AM230</f>
        <v>493.2</v>
      </c>
    </row>
    <row r="230" spans="1:42" ht="33.75" customHeight="1" x14ac:dyDescent="0.25">
      <c r="A230" s="264" t="s">
        <v>185</v>
      </c>
      <c r="B230" s="70">
        <v>902</v>
      </c>
      <c r="C230" s="72" t="s">
        <v>81</v>
      </c>
      <c r="D230" s="8" t="s">
        <v>212</v>
      </c>
      <c r="E230" s="8" t="s">
        <v>27</v>
      </c>
      <c r="F230" s="6"/>
      <c r="G230" s="6">
        <v>493.2</v>
      </c>
      <c r="H230" s="6">
        <f t="shared" si="98"/>
        <v>493.2</v>
      </c>
      <c r="I230" s="6"/>
      <c r="J230" s="6">
        <f t="shared" si="96"/>
        <v>493.2</v>
      </c>
      <c r="K230" s="6"/>
      <c r="L230" s="6"/>
      <c r="M230" s="6">
        <f t="shared" si="95"/>
        <v>493.2</v>
      </c>
      <c r="N230" s="6"/>
      <c r="O230" s="6"/>
      <c r="P230" s="6">
        <f t="shared" si="99"/>
        <v>493.2</v>
      </c>
      <c r="Q230" s="6"/>
      <c r="R230" s="6"/>
      <c r="S230" s="6">
        <f t="shared" si="100"/>
        <v>493.2</v>
      </c>
      <c r="T230" s="6"/>
      <c r="U230" s="6"/>
      <c r="V230" s="6">
        <f t="shared" si="91"/>
        <v>493.2</v>
      </c>
      <c r="W230" s="6"/>
      <c r="X230" s="6"/>
      <c r="Y230" s="6">
        <f t="shared" si="92"/>
        <v>493.2</v>
      </c>
      <c r="Z230" s="6"/>
      <c r="AA230" s="6"/>
      <c r="AB230" s="6">
        <f t="shared" si="93"/>
        <v>493.2</v>
      </c>
      <c r="AC230" s="6"/>
      <c r="AD230" s="6"/>
      <c r="AE230" s="6">
        <f t="shared" si="101"/>
        <v>493.2</v>
      </c>
      <c r="AF230" s="6"/>
      <c r="AG230" s="6"/>
      <c r="AH230" s="6">
        <f t="shared" si="88"/>
        <v>493.2</v>
      </c>
      <c r="AI230" s="6"/>
      <c r="AJ230" s="6"/>
      <c r="AK230" s="6">
        <f t="shared" si="89"/>
        <v>493.2</v>
      </c>
      <c r="AL230" s="6">
        <v>493.2</v>
      </c>
      <c r="AM230" s="6">
        <v>493.2</v>
      </c>
    </row>
    <row r="231" spans="1:42" ht="21" customHeight="1" x14ac:dyDescent="0.25">
      <c r="A231" s="1"/>
      <c r="B231" s="80"/>
      <c r="C231" s="8"/>
      <c r="D231" s="8"/>
      <c r="E231" s="8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>
        <f t="shared" si="89"/>
        <v>0</v>
      </c>
      <c r="AL231" s="6"/>
      <c r="AM231" s="6"/>
    </row>
    <row r="232" spans="1:42" s="55" customFormat="1" ht="41.25" customHeight="1" x14ac:dyDescent="0.25">
      <c r="A232" s="194" t="s">
        <v>135</v>
      </c>
      <c r="B232" s="195">
        <v>913</v>
      </c>
      <c r="C232" s="196"/>
      <c r="D232" s="196"/>
      <c r="E232" s="196"/>
      <c r="F232" s="197">
        <f>F233+F254+F268+F516+F536</f>
        <v>130939.5</v>
      </c>
      <c r="G232" s="197">
        <f>G233+G254+G268+G516+G536</f>
        <v>294539.40000000002</v>
      </c>
      <c r="H232" s="198">
        <f t="shared" ref="H232:H263" si="103">F232+G232</f>
        <v>425478.9</v>
      </c>
      <c r="I232" s="199">
        <f t="shared" ref="I232:AM232" si="104">I233+I254+I268+I516+I536</f>
        <v>0</v>
      </c>
      <c r="J232" s="199">
        <f t="shared" si="104"/>
        <v>425478.9</v>
      </c>
      <c r="K232" s="199">
        <f t="shared" si="104"/>
        <v>0</v>
      </c>
      <c r="L232" s="199">
        <f t="shared" si="104"/>
        <v>0</v>
      </c>
      <c r="M232" s="199">
        <f t="shared" si="104"/>
        <v>425478.9</v>
      </c>
      <c r="N232" s="199">
        <f t="shared" si="104"/>
        <v>0</v>
      </c>
      <c r="O232" s="199">
        <f t="shared" si="104"/>
        <v>0</v>
      </c>
      <c r="P232" s="199">
        <f t="shared" si="104"/>
        <v>332377.8</v>
      </c>
      <c r="Q232" s="199">
        <f t="shared" si="104"/>
        <v>0</v>
      </c>
      <c r="R232" s="199">
        <f t="shared" si="104"/>
        <v>0</v>
      </c>
      <c r="S232" s="199">
        <f t="shared" si="104"/>
        <v>332377.8</v>
      </c>
      <c r="T232" s="199">
        <f t="shared" si="104"/>
        <v>0</v>
      </c>
      <c r="U232" s="199">
        <f t="shared" si="104"/>
        <v>0</v>
      </c>
      <c r="V232" s="199">
        <f t="shared" si="104"/>
        <v>332377.8</v>
      </c>
      <c r="W232" s="199">
        <f t="shared" si="104"/>
        <v>0</v>
      </c>
      <c r="X232" s="199">
        <f t="shared" si="104"/>
        <v>0</v>
      </c>
      <c r="Y232" s="199">
        <f t="shared" si="104"/>
        <v>332377.8</v>
      </c>
      <c r="Z232" s="199">
        <f t="shared" si="104"/>
        <v>0</v>
      </c>
      <c r="AA232" s="199">
        <f t="shared" si="104"/>
        <v>0</v>
      </c>
      <c r="AB232" s="199">
        <f t="shared" si="104"/>
        <v>332377.8</v>
      </c>
      <c r="AC232" s="199">
        <f t="shared" si="104"/>
        <v>0</v>
      </c>
      <c r="AD232" s="199">
        <f t="shared" si="104"/>
        <v>0</v>
      </c>
      <c r="AE232" s="199">
        <f t="shared" si="104"/>
        <v>332377.8</v>
      </c>
      <c r="AF232" s="199">
        <f t="shared" si="104"/>
        <v>0</v>
      </c>
      <c r="AG232" s="199">
        <f t="shared" si="104"/>
        <v>0</v>
      </c>
      <c r="AH232" s="199">
        <f t="shared" si="104"/>
        <v>332377.8</v>
      </c>
      <c r="AI232" s="199">
        <f t="shared" si="104"/>
        <v>0</v>
      </c>
      <c r="AJ232" s="199">
        <f t="shared" si="104"/>
        <v>0</v>
      </c>
      <c r="AK232" s="199">
        <f t="shared" si="104"/>
        <v>332377.8</v>
      </c>
      <c r="AL232" s="197">
        <f t="shared" si="104"/>
        <v>354081.69999999995</v>
      </c>
      <c r="AM232" s="197">
        <f t="shared" si="104"/>
        <v>365321.71999999991</v>
      </c>
      <c r="AN232" s="82"/>
      <c r="AO232" s="83"/>
      <c r="AP232" s="83"/>
    </row>
    <row r="233" spans="1:42" s="55" customFormat="1" ht="21" customHeight="1" x14ac:dyDescent="0.25">
      <c r="A233" s="60" t="s">
        <v>3</v>
      </c>
      <c r="B233" s="81">
        <v>913</v>
      </c>
      <c r="C233" s="61" t="s">
        <v>4</v>
      </c>
      <c r="D233" s="61"/>
      <c r="E233" s="61"/>
      <c r="F233" s="131">
        <f>F234</f>
        <v>1807.6000000000001</v>
      </c>
      <c r="G233" s="131">
        <f>G234</f>
        <v>1121.7</v>
      </c>
      <c r="H233" s="26">
        <f t="shared" si="103"/>
        <v>2929.3</v>
      </c>
      <c r="I233" s="26">
        <f t="shared" ref="I233:AM233" si="105">I234</f>
        <v>0</v>
      </c>
      <c r="J233" s="26">
        <f t="shared" si="96"/>
        <v>2929.3</v>
      </c>
      <c r="K233" s="26">
        <f t="shared" si="105"/>
        <v>0</v>
      </c>
      <c r="L233" s="26">
        <f t="shared" si="105"/>
        <v>0</v>
      </c>
      <c r="M233" s="26">
        <f t="shared" si="95"/>
        <v>2929.3</v>
      </c>
      <c r="N233" s="26">
        <f t="shared" si="105"/>
        <v>0</v>
      </c>
      <c r="O233" s="26">
        <f t="shared" si="105"/>
        <v>0</v>
      </c>
      <c r="P233" s="26">
        <f t="shared" si="105"/>
        <v>2929.3</v>
      </c>
      <c r="Q233" s="26">
        <f t="shared" si="105"/>
        <v>0</v>
      </c>
      <c r="R233" s="26">
        <f t="shared" si="105"/>
        <v>0</v>
      </c>
      <c r="S233" s="26">
        <f t="shared" si="105"/>
        <v>2929.3</v>
      </c>
      <c r="T233" s="26">
        <f t="shared" si="105"/>
        <v>0</v>
      </c>
      <c r="U233" s="26">
        <f t="shared" si="105"/>
        <v>0</v>
      </c>
      <c r="V233" s="26">
        <f t="shared" si="91"/>
        <v>2929.3</v>
      </c>
      <c r="W233" s="26">
        <f t="shared" si="105"/>
        <v>0</v>
      </c>
      <c r="X233" s="26">
        <f t="shared" si="105"/>
        <v>0</v>
      </c>
      <c r="Y233" s="26">
        <f t="shared" si="92"/>
        <v>2929.3</v>
      </c>
      <c r="Z233" s="26">
        <f t="shared" si="105"/>
        <v>0</v>
      </c>
      <c r="AA233" s="26">
        <f t="shared" si="105"/>
        <v>0</v>
      </c>
      <c r="AB233" s="26">
        <f t="shared" si="93"/>
        <v>2929.3</v>
      </c>
      <c r="AC233" s="26">
        <f t="shared" si="105"/>
        <v>0</v>
      </c>
      <c r="AD233" s="26">
        <f t="shared" si="105"/>
        <v>0</v>
      </c>
      <c r="AE233" s="26">
        <f t="shared" si="105"/>
        <v>2929.3</v>
      </c>
      <c r="AF233" s="26">
        <f t="shared" si="105"/>
        <v>0</v>
      </c>
      <c r="AG233" s="26">
        <f t="shared" si="105"/>
        <v>0</v>
      </c>
      <c r="AH233" s="26">
        <f t="shared" si="88"/>
        <v>2929.3</v>
      </c>
      <c r="AI233" s="26">
        <f t="shared" si="105"/>
        <v>0</v>
      </c>
      <c r="AJ233" s="26">
        <f t="shared" si="105"/>
        <v>0</v>
      </c>
      <c r="AK233" s="26">
        <f t="shared" si="89"/>
        <v>2929.3</v>
      </c>
      <c r="AL233" s="131">
        <f>AL234</f>
        <v>2929.3</v>
      </c>
      <c r="AM233" s="131">
        <f t="shared" si="105"/>
        <v>2929.3</v>
      </c>
      <c r="AN233" s="63"/>
      <c r="AO233" s="63"/>
      <c r="AP233" s="63"/>
    </row>
    <row r="234" spans="1:42" ht="49.5" customHeight="1" x14ac:dyDescent="0.25">
      <c r="A234" s="60" t="s">
        <v>13</v>
      </c>
      <c r="B234" s="68" t="s">
        <v>82</v>
      </c>
      <c r="C234" s="58" t="s">
        <v>14</v>
      </c>
      <c r="D234" s="58"/>
      <c r="E234" s="58"/>
      <c r="F234" s="132">
        <f>F235+F239</f>
        <v>1807.6000000000001</v>
      </c>
      <c r="G234" s="132">
        <f>G235+G239</f>
        <v>1121.7</v>
      </c>
      <c r="H234" s="28">
        <f t="shared" si="103"/>
        <v>2929.3</v>
      </c>
      <c r="I234" s="28">
        <f>I235+I239</f>
        <v>0</v>
      </c>
      <c r="J234" s="28">
        <f t="shared" si="96"/>
        <v>2929.3</v>
      </c>
      <c r="K234" s="28">
        <f t="shared" ref="K234:AM234" si="106">K235+K239</f>
        <v>0</v>
      </c>
      <c r="L234" s="28">
        <f t="shared" si="106"/>
        <v>0</v>
      </c>
      <c r="M234" s="28">
        <f t="shared" si="95"/>
        <v>2929.3</v>
      </c>
      <c r="N234" s="28">
        <f t="shared" si="106"/>
        <v>0</v>
      </c>
      <c r="O234" s="28">
        <f t="shared" si="106"/>
        <v>0</v>
      </c>
      <c r="P234" s="28">
        <f t="shared" si="106"/>
        <v>2929.3</v>
      </c>
      <c r="Q234" s="28">
        <f t="shared" si="106"/>
        <v>0</v>
      </c>
      <c r="R234" s="28">
        <f t="shared" si="106"/>
        <v>0</v>
      </c>
      <c r="S234" s="28">
        <f t="shared" si="106"/>
        <v>2929.3</v>
      </c>
      <c r="T234" s="28">
        <f t="shared" si="106"/>
        <v>0</v>
      </c>
      <c r="U234" s="28">
        <f t="shared" si="106"/>
        <v>0</v>
      </c>
      <c r="V234" s="28">
        <f t="shared" si="91"/>
        <v>2929.3</v>
      </c>
      <c r="W234" s="28">
        <f t="shared" si="106"/>
        <v>0</v>
      </c>
      <c r="X234" s="28">
        <f t="shared" si="106"/>
        <v>0</v>
      </c>
      <c r="Y234" s="28">
        <f t="shared" si="92"/>
        <v>2929.3</v>
      </c>
      <c r="Z234" s="28">
        <f t="shared" si="106"/>
        <v>0</v>
      </c>
      <c r="AA234" s="28">
        <f t="shared" si="106"/>
        <v>0</v>
      </c>
      <c r="AB234" s="28">
        <f t="shared" si="93"/>
        <v>2929.3</v>
      </c>
      <c r="AC234" s="28">
        <f t="shared" si="106"/>
        <v>0</v>
      </c>
      <c r="AD234" s="28">
        <f t="shared" si="106"/>
        <v>0</v>
      </c>
      <c r="AE234" s="28">
        <f t="shared" si="106"/>
        <v>2929.3</v>
      </c>
      <c r="AF234" s="28">
        <f t="shared" si="106"/>
        <v>0</v>
      </c>
      <c r="AG234" s="28">
        <f t="shared" si="106"/>
        <v>0</v>
      </c>
      <c r="AH234" s="28">
        <f t="shared" si="88"/>
        <v>2929.3</v>
      </c>
      <c r="AI234" s="28">
        <f t="shared" si="106"/>
        <v>0</v>
      </c>
      <c r="AJ234" s="28">
        <f t="shared" si="106"/>
        <v>0</v>
      </c>
      <c r="AK234" s="28">
        <f t="shared" si="89"/>
        <v>2929.3</v>
      </c>
      <c r="AL234" s="132">
        <f t="shared" si="106"/>
        <v>2929.3</v>
      </c>
      <c r="AM234" s="132">
        <f t="shared" si="106"/>
        <v>2929.3</v>
      </c>
    </row>
    <row r="235" spans="1:42" ht="33.75" customHeight="1" x14ac:dyDescent="0.25">
      <c r="A235" s="1" t="s">
        <v>7</v>
      </c>
      <c r="B235" s="27" t="s">
        <v>82</v>
      </c>
      <c r="C235" s="8" t="s">
        <v>14</v>
      </c>
      <c r="D235" s="8" t="s">
        <v>155</v>
      </c>
      <c r="E235" s="8"/>
      <c r="F235" s="133">
        <f>F236+F237+F238</f>
        <v>1807.6000000000001</v>
      </c>
      <c r="G235" s="133">
        <f>G236+G237+G238</f>
        <v>0</v>
      </c>
      <c r="H235" s="6">
        <f t="shared" si="103"/>
        <v>1807.6000000000001</v>
      </c>
      <c r="I235" s="6">
        <f>I236+I237+I238</f>
        <v>0</v>
      </c>
      <c r="J235" s="6">
        <f t="shared" si="96"/>
        <v>1807.6000000000001</v>
      </c>
      <c r="K235" s="6">
        <f>K236+K237+K240</f>
        <v>0</v>
      </c>
      <c r="L235" s="6">
        <f>L236+L237+L240</f>
        <v>0</v>
      </c>
      <c r="M235" s="6">
        <f t="shared" si="95"/>
        <v>1807.6000000000001</v>
      </c>
      <c r="N235" s="6">
        <f>N236+N237+N240</f>
        <v>0</v>
      </c>
      <c r="O235" s="6">
        <f>O236+O237+O240</f>
        <v>0</v>
      </c>
      <c r="P235" s="6">
        <f t="shared" si="99"/>
        <v>1807.6000000000001</v>
      </c>
      <c r="Q235" s="6">
        <f>Q236+Q237+Q240</f>
        <v>0</v>
      </c>
      <c r="R235" s="6">
        <f>R236+R237+R240</f>
        <v>0</v>
      </c>
      <c r="S235" s="6">
        <f t="shared" si="100"/>
        <v>1807.6000000000001</v>
      </c>
      <c r="T235" s="6">
        <f>T236+T237+T240</f>
        <v>0</v>
      </c>
      <c r="U235" s="6">
        <f>U236+U237+U240</f>
        <v>0</v>
      </c>
      <c r="V235" s="6">
        <f t="shared" si="91"/>
        <v>1807.6000000000001</v>
      </c>
      <c r="W235" s="6">
        <f>W236+W237+W240</f>
        <v>0</v>
      </c>
      <c r="X235" s="6">
        <f>X236+X237+X240</f>
        <v>0</v>
      </c>
      <c r="Y235" s="6">
        <f t="shared" si="92"/>
        <v>1807.6000000000001</v>
      </c>
      <c r="Z235" s="6">
        <f>Z236+Z237+Z238</f>
        <v>0</v>
      </c>
      <c r="AA235" s="6">
        <f>AA236+AA237+AA240</f>
        <v>0</v>
      </c>
      <c r="AB235" s="6">
        <f t="shared" si="93"/>
        <v>1807.6000000000001</v>
      </c>
      <c r="AC235" s="6">
        <f>AC236+AC237+AC240</f>
        <v>0</v>
      </c>
      <c r="AD235" s="6">
        <f>AD236+AD237+AD240</f>
        <v>0</v>
      </c>
      <c r="AE235" s="6">
        <f t="shared" ref="AE235:AE266" si="107">AB235+AC235+AD235</f>
        <v>1807.6000000000001</v>
      </c>
      <c r="AF235" s="6">
        <f>AF236+AF237+AF240</f>
        <v>0</v>
      </c>
      <c r="AG235" s="6">
        <f>AG236+AG237+AG240</f>
        <v>0</v>
      </c>
      <c r="AH235" s="6">
        <f t="shared" si="88"/>
        <v>1807.6000000000001</v>
      </c>
      <c r="AI235" s="6">
        <f>AI236+AI237+AI240</f>
        <v>0</v>
      </c>
      <c r="AJ235" s="6">
        <f>AJ236+AJ237+AJ240</f>
        <v>0</v>
      </c>
      <c r="AK235" s="6">
        <f t="shared" si="89"/>
        <v>1807.6000000000001</v>
      </c>
      <c r="AL235" s="133">
        <f>AL236+AL237+AL238</f>
        <v>1807.6000000000001</v>
      </c>
      <c r="AM235" s="133">
        <f>AM236+AM237+AM238</f>
        <v>1807.6000000000001</v>
      </c>
    </row>
    <row r="236" spans="1:42" ht="33.75" customHeight="1" x14ac:dyDescent="0.25">
      <c r="A236" s="1" t="s">
        <v>8</v>
      </c>
      <c r="B236" s="27" t="s">
        <v>82</v>
      </c>
      <c r="C236" s="8" t="s">
        <v>14</v>
      </c>
      <c r="D236" s="8" t="s">
        <v>155</v>
      </c>
      <c r="E236" s="8" t="s">
        <v>9</v>
      </c>
      <c r="F236" s="6">
        <v>1719.7</v>
      </c>
      <c r="G236" s="6"/>
      <c r="H236" s="6">
        <f t="shared" si="103"/>
        <v>1719.7</v>
      </c>
      <c r="I236" s="34"/>
      <c r="J236" s="6">
        <f t="shared" si="96"/>
        <v>1719.7</v>
      </c>
      <c r="K236" s="34"/>
      <c r="L236" s="34"/>
      <c r="M236" s="6">
        <f t="shared" si="95"/>
        <v>1719.7</v>
      </c>
      <c r="N236" s="34"/>
      <c r="O236" s="34"/>
      <c r="P236" s="6">
        <f t="shared" si="99"/>
        <v>1719.7</v>
      </c>
      <c r="Q236" s="34"/>
      <c r="R236" s="34"/>
      <c r="S236" s="6">
        <f t="shared" si="100"/>
        <v>1719.7</v>
      </c>
      <c r="T236" s="34"/>
      <c r="U236" s="34"/>
      <c r="V236" s="6">
        <f t="shared" si="91"/>
        <v>1719.7</v>
      </c>
      <c r="W236" s="34"/>
      <c r="X236" s="34"/>
      <c r="Y236" s="6">
        <f t="shared" si="92"/>
        <v>1719.7</v>
      </c>
      <c r="Z236" s="34"/>
      <c r="AA236" s="34"/>
      <c r="AB236" s="6">
        <f t="shared" si="93"/>
        <v>1719.7</v>
      </c>
      <c r="AC236" s="34"/>
      <c r="AD236" s="34"/>
      <c r="AE236" s="6">
        <f t="shared" si="107"/>
        <v>1719.7</v>
      </c>
      <c r="AF236" s="34"/>
      <c r="AG236" s="34"/>
      <c r="AH236" s="6">
        <f t="shared" si="88"/>
        <v>1719.7</v>
      </c>
      <c r="AI236" s="34"/>
      <c r="AJ236" s="34"/>
      <c r="AK236" s="6">
        <f t="shared" si="89"/>
        <v>1719.7</v>
      </c>
      <c r="AL236" s="6">
        <v>1719.7</v>
      </c>
      <c r="AM236" s="6">
        <v>1719.7</v>
      </c>
    </row>
    <row r="237" spans="1:42" ht="21" customHeight="1" x14ac:dyDescent="0.25">
      <c r="A237" s="1" t="s">
        <v>10</v>
      </c>
      <c r="B237" s="27" t="s">
        <v>82</v>
      </c>
      <c r="C237" s="8" t="s">
        <v>14</v>
      </c>
      <c r="D237" s="8" t="s">
        <v>155</v>
      </c>
      <c r="E237" s="8" t="s">
        <v>11</v>
      </c>
      <c r="F237" s="6">
        <v>87.9</v>
      </c>
      <c r="G237" s="6"/>
      <c r="H237" s="6">
        <f t="shared" si="103"/>
        <v>87.9</v>
      </c>
      <c r="I237" s="65"/>
      <c r="J237" s="6">
        <f t="shared" si="96"/>
        <v>87.9</v>
      </c>
      <c r="K237" s="65"/>
      <c r="L237" s="65"/>
      <c r="M237" s="6">
        <f t="shared" si="95"/>
        <v>87.9</v>
      </c>
      <c r="N237" s="34"/>
      <c r="O237" s="34"/>
      <c r="P237" s="6">
        <f t="shared" si="99"/>
        <v>87.9</v>
      </c>
      <c r="Q237" s="65"/>
      <c r="R237" s="65"/>
      <c r="S237" s="6">
        <f t="shared" si="100"/>
        <v>87.9</v>
      </c>
      <c r="T237" s="65"/>
      <c r="U237" s="65"/>
      <c r="V237" s="6">
        <f t="shared" si="91"/>
        <v>87.9</v>
      </c>
      <c r="W237" s="65"/>
      <c r="X237" s="65"/>
      <c r="Y237" s="6">
        <f t="shared" si="92"/>
        <v>87.9</v>
      </c>
      <c r="Z237" s="65"/>
      <c r="AA237" s="65"/>
      <c r="AB237" s="6">
        <f t="shared" si="93"/>
        <v>87.9</v>
      </c>
      <c r="AC237" s="65"/>
      <c r="AD237" s="65"/>
      <c r="AE237" s="6">
        <f t="shared" si="107"/>
        <v>87.9</v>
      </c>
      <c r="AF237" s="65"/>
      <c r="AG237" s="65"/>
      <c r="AH237" s="6">
        <f t="shared" si="88"/>
        <v>87.9</v>
      </c>
      <c r="AI237" s="65"/>
      <c r="AJ237" s="65"/>
      <c r="AK237" s="6">
        <f t="shared" si="89"/>
        <v>87.9</v>
      </c>
      <c r="AL237" s="6">
        <v>87.9</v>
      </c>
      <c r="AM237" s="6">
        <v>87.9</v>
      </c>
    </row>
    <row r="238" spans="1:42" ht="21" customHeight="1" x14ac:dyDescent="0.25">
      <c r="A238" s="1" t="s">
        <v>19</v>
      </c>
      <c r="B238" s="27" t="s">
        <v>82</v>
      </c>
      <c r="C238" s="8" t="s">
        <v>14</v>
      </c>
      <c r="D238" s="8" t="s">
        <v>155</v>
      </c>
      <c r="E238" s="85" t="s">
        <v>20</v>
      </c>
      <c r="F238" s="6"/>
      <c r="G238" s="6"/>
      <c r="H238" s="6">
        <f t="shared" si="103"/>
        <v>0</v>
      </c>
      <c r="I238" s="33"/>
      <c r="J238" s="6">
        <f t="shared" si="96"/>
        <v>0</v>
      </c>
      <c r="K238" s="33"/>
      <c r="L238" s="33"/>
      <c r="M238" s="6">
        <f t="shared" si="95"/>
        <v>0</v>
      </c>
      <c r="N238" s="87"/>
      <c r="O238" s="87"/>
      <c r="P238" s="6">
        <f t="shared" si="99"/>
        <v>0</v>
      </c>
      <c r="Q238" s="33"/>
      <c r="R238" s="33"/>
      <c r="S238" s="6">
        <f t="shared" si="100"/>
        <v>0</v>
      </c>
      <c r="T238" s="33"/>
      <c r="U238" s="33"/>
      <c r="V238" s="6">
        <f t="shared" si="91"/>
        <v>0</v>
      </c>
      <c r="W238" s="33"/>
      <c r="X238" s="33"/>
      <c r="Y238" s="6">
        <f t="shared" si="92"/>
        <v>0</v>
      </c>
      <c r="Z238" s="33"/>
      <c r="AA238" s="33"/>
      <c r="AB238" s="6">
        <f t="shared" si="93"/>
        <v>0</v>
      </c>
      <c r="AC238" s="33"/>
      <c r="AD238" s="33"/>
      <c r="AE238" s="6">
        <f t="shared" si="107"/>
        <v>0</v>
      </c>
      <c r="AF238" s="88"/>
      <c r="AG238" s="88"/>
      <c r="AH238" s="6">
        <f t="shared" si="88"/>
        <v>0</v>
      </c>
      <c r="AI238" s="88"/>
      <c r="AJ238" s="88"/>
      <c r="AK238" s="6">
        <f t="shared" si="89"/>
        <v>0</v>
      </c>
      <c r="AL238" s="86"/>
      <c r="AM238" s="86"/>
    </row>
    <row r="239" spans="1:42" ht="34.5" customHeight="1" x14ac:dyDescent="0.25">
      <c r="A239" s="1" t="s">
        <v>124</v>
      </c>
      <c r="B239" s="38">
        <v>913</v>
      </c>
      <c r="C239" s="8" t="s">
        <v>14</v>
      </c>
      <c r="D239" s="8" t="s">
        <v>156</v>
      </c>
      <c r="E239" s="89"/>
      <c r="F239" s="133">
        <f>F240</f>
        <v>0</v>
      </c>
      <c r="G239" s="133">
        <f>G240</f>
        <v>1121.7</v>
      </c>
      <c r="H239" s="6">
        <f t="shared" si="103"/>
        <v>1121.7</v>
      </c>
      <c r="I239" s="33">
        <f>I240</f>
        <v>0</v>
      </c>
      <c r="J239" s="6">
        <f t="shared" si="96"/>
        <v>1121.7</v>
      </c>
      <c r="K239" s="33"/>
      <c r="L239" s="33"/>
      <c r="M239" s="6">
        <f t="shared" si="95"/>
        <v>1121.7</v>
      </c>
      <c r="N239" s="87"/>
      <c r="O239" s="87"/>
      <c r="P239" s="6">
        <f t="shared" si="99"/>
        <v>1121.7</v>
      </c>
      <c r="Q239" s="33"/>
      <c r="R239" s="33"/>
      <c r="S239" s="6">
        <f t="shared" si="100"/>
        <v>1121.7</v>
      </c>
      <c r="T239" s="33"/>
      <c r="U239" s="33"/>
      <c r="V239" s="6">
        <f t="shared" si="91"/>
        <v>1121.7</v>
      </c>
      <c r="W239" s="33"/>
      <c r="X239" s="33"/>
      <c r="Y239" s="6">
        <f t="shared" si="92"/>
        <v>1121.7</v>
      </c>
      <c r="Z239" s="33">
        <f>Z240</f>
        <v>0</v>
      </c>
      <c r="AA239" s="33"/>
      <c r="AB239" s="6">
        <f t="shared" si="93"/>
        <v>1121.7</v>
      </c>
      <c r="AC239" s="33"/>
      <c r="AD239" s="33"/>
      <c r="AE239" s="6">
        <f t="shared" si="107"/>
        <v>1121.7</v>
      </c>
      <c r="AF239" s="88"/>
      <c r="AG239" s="88"/>
      <c r="AH239" s="6">
        <f t="shared" si="88"/>
        <v>1121.7</v>
      </c>
      <c r="AI239" s="88"/>
      <c r="AJ239" s="88"/>
      <c r="AK239" s="6">
        <f t="shared" si="89"/>
        <v>1121.7</v>
      </c>
      <c r="AL239" s="133">
        <f>AL240</f>
        <v>1121.7</v>
      </c>
      <c r="AM239" s="133">
        <f>AM240</f>
        <v>1121.7</v>
      </c>
    </row>
    <row r="240" spans="1:42" ht="33.75" customHeight="1" x14ac:dyDescent="0.25">
      <c r="A240" s="175" t="s">
        <v>83</v>
      </c>
      <c r="B240" s="38">
        <v>913</v>
      </c>
      <c r="C240" s="8" t="s">
        <v>14</v>
      </c>
      <c r="D240" s="8" t="s">
        <v>154</v>
      </c>
      <c r="E240" s="39"/>
      <c r="F240" s="133">
        <f>F241+F242</f>
        <v>0</v>
      </c>
      <c r="G240" s="133">
        <f>G241+G242</f>
        <v>1121.7</v>
      </c>
      <c r="H240" s="6">
        <f t="shared" si="103"/>
        <v>1121.7</v>
      </c>
      <c r="I240" s="6">
        <f>I241+I242</f>
        <v>0</v>
      </c>
      <c r="J240" s="6">
        <f t="shared" si="96"/>
        <v>1121.7</v>
      </c>
      <c r="K240" s="6">
        <f>K241+K242</f>
        <v>0</v>
      </c>
      <c r="L240" s="6">
        <f>L241+L242</f>
        <v>0</v>
      </c>
      <c r="M240" s="6">
        <f t="shared" si="95"/>
        <v>1121.7</v>
      </c>
      <c r="N240" s="6">
        <f>N241+N242</f>
        <v>0</v>
      </c>
      <c r="O240" s="6">
        <f>O241+O242</f>
        <v>0</v>
      </c>
      <c r="P240" s="6">
        <f t="shared" si="99"/>
        <v>1121.7</v>
      </c>
      <c r="Q240" s="6">
        <f>Q241+Q242</f>
        <v>0</v>
      </c>
      <c r="R240" s="6">
        <f>R241+R242</f>
        <v>0</v>
      </c>
      <c r="S240" s="6">
        <f t="shared" si="100"/>
        <v>1121.7</v>
      </c>
      <c r="T240" s="6">
        <f>T241+T242</f>
        <v>0</v>
      </c>
      <c r="U240" s="6">
        <f>U241+U242</f>
        <v>0</v>
      </c>
      <c r="V240" s="6">
        <f t="shared" si="91"/>
        <v>1121.7</v>
      </c>
      <c r="W240" s="6">
        <f>W241+W242</f>
        <v>0</v>
      </c>
      <c r="X240" s="6">
        <f>X241+X242</f>
        <v>0</v>
      </c>
      <c r="Y240" s="6">
        <f t="shared" si="92"/>
        <v>1121.7</v>
      </c>
      <c r="Z240" s="6">
        <f>Z241+Z242</f>
        <v>0</v>
      </c>
      <c r="AA240" s="6">
        <f>AA241+AA242</f>
        <v>0</v>
      </c>
      <c r="AB240" s="6">
        <f t="shared" si="93"/>
        <v>1121.7</v>
      </c>
      <c r="AC240" s="6">
        <f>AC241+AC242</f>
        <v>0</v>
      </c>
      <c r="AD240" s="6">
        <f>AD241+AD242</f>
        <v>0</v>
      </c>
      <c r="AE240" s="6">
        <f t="shared" si="107"/>
        <v>1121.7</v>
      </c>
      <c r="AF240" s="6">
        <f>AF241+AF242</f>
        <v>0</v>
      </c>
      <c r="AG240" s="6">
        <f>AG241+AG242</f>
        <v>0</v>
      </c>
      <c r="AH240" s="6">
        <f t="shared" si="88"/>
        <v>1121.7</v>
      </c>
      <c r="AI240" s="6">
        <f>AI241+AI242</f>
        <v>0</v>
      </c>
      <c r="AJ240" s="6">
        <f>AJ241+AJ242</f>
        <v>0</v>
      </c>
      <c r="AK240" s="6">
        <f t="shared" si="89"/>
        <v>1121.7</v>
      </c>
      <c r="AL240" s="133">
        <f>AL241+AL242</f>
        <v>1121.7</v>
      </c>
      <c r="AM240" s="133">
        <f>AM241+AM242</f>
        <v>1121.7</v>
      </c>
    </row>
    <row r="241" spans="1:39" ht="33.75" customHeight="1" x14ac:dyDescent="0.25">
      <c r="A241" s="122" t="s">
        <v>126</v>
      </c>
      <c r="B241" s="38">
        <v>913</v>
      </c>
      <c r="C241" s="8" t="s">
        <v>14</v>
      </c>
      <c r="D241" s="8" t="s">
        <v>154</v>
      </c>
      <c r="E241" s="39" t="s">
        <v>9</v>
      </c>
      <c r="F241" s="34"/>
      <c r="G241" s="34">
        <v>905.2</v>
      </c>
      <c r="H241" s="6">
        <f t="shared" si="103"/>
        <v>905.2</v>
      </c>
      <c r="I241" s="34"/>
      <c r="J241" s="6">
        <f t="shared" si="96"/>
        <v>905.2</v>
      </c>
      <c r="K241" s="34"/>
      <c r="L241" s="34"/>
      <c r="M241" s="6">
        <f t="shared" si="95"/>
        <v>905.2</v>
      </c>
      <c r="N241" s="34"/>
      <c r="O241" s="34"/>
      <c r="P241" s="6">
        <f t="shared" si="99"/>
        <v>905.2</v>
      </c>
      <c r="Q241" s="34"/>
      <c r="R241" s="34"/>
      <c r="S241" s="6">
        <f t="shared" si="100"/>
        <v>905.2</v>
      </c>
      <c r="T241" s="34"/>
      <c r="U241" s="34"/>
      <c r="V241" s="6">
        <f t="shared" si="91"/>
        <v>905.2</v>
      </c>
      <c r="W241" s="34"/>
      <c r="X241" s="34"/>
      <c r="Y241" s="6">
        <f t="shared" si="92"/>
        <v>905.2</v>
      </c>
      <c r="Z241" s="34"/>
      <c r="AA241" s="34"/>
      <c r="AB241" s="6">
        <f t="shared" si="93"/>
        <v>905.2</v>
      </c>
      <c r="AC241" s="34"/>
      <c r="AD241" s="34"/>
      <c r="AE241" s="6">
        <f t="shared" si="107"/>
        <v>905.2</v>
      </c>
      <c r="AF241" s="34"/>
      <c r="AG241" s="34"/>
      <c r="AH241" s="6">
        <f t="shared" si="88"/>
        <v>905.2</v>
      </c>
      <c r="AI241" s="34"/>
      <c r="AJ241" s="34"/>
      <c r="AK241" s="6">
        <f t="shared" si="89"/>
        <v>905.2</v>
      </c>
      <c r="AL241" s="34">
        <v>905.2</v>
      </c>
      <c r="AM241" s="34">
        <v>905.2</v>
      </c>
    </row>
    <row r="242" spans="1:39" ht="21" customHeight="1" x14ac:dyDescent="0.25">
      <c r="A242" s="7" t="s">
        <v>10</v>
      </c>
      <c r="B242" s="38">
        <v>913</v>
      </c>
      <c r="C242" s="8" t="s">
        <v>14</v>
      </c>
      <c r="D242" s="8" t="s">
        <v>154</v>
      </c>
      <c r="E242" s="39" t="s">
        <v>11</v>
      </c>
      <c r="F242" s="34"/>
      <c r="G242" s="34">
        <v>216.5</v>
      </c>
      <c r="H242" s="6">
        <f t="shared" si="103"/>
        <v>216.5</v>
      </c>
      <c r="I242" s="34"/>
      <c r="J242" s="6">
        <f t="shared" si="96"/>
        <v>216.5</v>
      </c>
      <c r="K242" s="34"/>
      <c r="L242" s="34"/>
      <c r="M242" s="6">
        <f t="shared" si="95"/>
        <v>216.5</v>
      </c>
      <c r="N242" s="34"/>
      <c r="O242" s="34"/>
      <c r="P242" s="6">
        <f t="shared" si="99"/>
        <v>216.5</v>
      </c>
      <c r="Q242" s="34"/>
      <c r="R242" s="34"/>
      <c r="S242" s="6">
        <f t="shared" si="100"/>
        <v>216.5</v>
      </c>
      <c r="T242" s="34"/>
      <c r="U242" s="34"/>
      <c r="V242" s="6">
        <f t="shared" si="91"/>
        <v>216.5</v>
      </c>
      <c r="W242" s="34"/>
      <c r="X242" s="34"/>
      <c r="Y242" s="6">
        <f t="shared" si="92"/>
        <v>216.5</v>
      </c>
      <c r="Z242" s="34"/>
      <c r="AA242" s="34"/>
      <c r="AB242" s="6">
        <f t="shared" si="93"/>
        <v>216.5</v>
      </c>
      <c r="AC242" s="34"/>
      <c r="AD242" s="34"/>
      <c r="AE242" s="6">
        <f t="shared" si="107"/>
        <v>216.5</v>
      </c>
      <c r="AF242" s="34"/>
      <c r="AG242" s="34"/>
      <c r="AH242" s="6">
        <f t="shared" si="88"/>
        <v>216.5</v>
      </c>
      <c r="AI242" s="65"/>
      <c r="AJ242" s="34"/>
      <c r="AK242" s="6">
        <f t="shared" si="89"/>
        <v>216.5</v>
      </c>
      <c r="AL242" s="34">
        <v>216.5</v>
      </c>
      <c r="AM242" s="34">
        <v>216.5</v>
      </c>
    </row>
    <row r="243" spans="1:39" ht="33.75" hidden="1" customHeight="1" x14ac:dyDescent="0.25">
      <c r="A243" s="1" t="s">
        <v>124</v>
      </c>
      <c r="B243" s="38">
        <v>913</v>
      </c>
      <c r="C243" s="8" t="s">
        <v>14</v>
      </c>
      <c r="D243" s="8" t="s">
        <v>134</v>
      </c>
      <c r="E243" s="8"/>
      <c r="F243" s="6"/>
      <c r="G243" s="6"/>
      <c r="H243" s="6">
        <f t="shared" si="103"/>
        <v>0</v>
      </c>
      <c r="I243" s="6">
        <f>I244</f>
        <v>0</v>
      </c>
      <c r="J243" s="6">
        <f t="shared" si="96"/>
        <v>0</v>
      </c>
      <c r="K243" s="6">
        <f>K244</f>
        <v>0</v>
      </c>
      <c r="L243" s="6">
        <f>L244</f>
        <v>0</v>
      </c>
      <c r="M243" s="6">
        <f t="shared" si="95"/>
        <v>0</v>
      </c>
      <c r="N243" s="6">
        <f>N244</f>
        <v>0</v>
      </c>
      <c r="O243" s="6">
        <f>O244</f>
        <v>0</v>
      </c>
      <c r="P243" s="6">
        <f t="shared" si="99"/>
        <v>0</v>
      </c>
      <c r="Q243" s="6">
        <f>Q244</f>
        <v>0</v>
      </c>
      <c r="R243" s="6">
        <f>R244</f>
        <v>0</v>
      </c>
      <c r="S243" s="6">
        <f t="shared" si="100"/>
        <v>0</v>
      </c>
      <c r="T243" s="6">
        <f>T244</f>
        <v>0</v>
      </c>
      <c r="U243" s="6">
        <f>U244</f>
        <v>0</v>
      </c>
      <c r="V243" s="6">
        <f t="shared" si="91"/>
        <v>0</v>
      </c>
      <c r="W243" s="6">
        <f>W244</f>
        <v>0</v>
      </c>
      <c r="X243" s="6">
        <f>X244</f>
        <v>0</v>
      </c>
      <c r="Y243" s="6">
        <f t="shared" si="92"/>
        <v>0</v>
      </c>
      <c r="Z243" s="6">
        <f>Z244</f>
        <v>0</v>
      </c>
      <c r="AA243" s="6">
        <f>AA244</f>
        <v>0</v>
      </c>
      <c r="AB243" s="6">
        <f t="shared" si="93"/>
        <v>0</v>
      </c>
      <c r="AC243" s="6">
        <f>AC244</f>
        <v>0</v>
      </c>
      <c r="AD243" s="6">
        <f>AD244</f>
        <v>0</v>
      </c>
      <c r="AE243" s="6">
        <f t="shared" si="107"/>
        <v>0</v>
      </c>
      <c r="AF243" s="6">
        <f>AF244</f>
        <v>0</v>
      </c>
      <c r="AG243" s="6">
        <f>AG244</f>
        <v>0</v>
      </c>
      <c r="AH243" s="6">
        <f t="shared" si="88"/>
        <v>0</v>
      </c>
      <c r="AI243" s="6">
        <f>AI244</f>
        <v>0</v>
      </c>
      <c r="AJ243" s="6">
        <f>AJ244</f>
        <v>0</v>
      </c>
      <c r="AK243" s="6">
        <f t="shared" si="89"/>
        <v>0</v>
      </c>
      <c r="AL243" s="6">
        <f>AL244</f>
        <v>0</v>
      </c>
      <c r="AM243" s="6">
        <f>AM244</f>
        <v>0</v>
      </c>
    </row>
    <row r="244" spans="1:39" ht="21" hidden="1" customHeight="1" x14ac:dyDescent="0.25">
      <c r="A244" s="1" t="s">
        <v>19</v>
      </c>
      <c r="B244" s="38">
        <v>913</v>
      </c>
      <c r="C244" s="8" t="s">
        <v>14</v>
      </c>
      <c r="D244" s="8" t="s">
        <v>134</v>
      </c>
      <c r="E244" s="8" t="s">
        <v>20</v>
      </c>
      <c r="F244" s="6"/>
      <c r="G244" s="6"/>
      <c r="H244" s="6">
        <f t="shared" si="103"/>
        <v>0</v>
      </c>
      <c r="I244" s="6"/>
      <c r="J244" s="6">
        <f t="shared" si="96"/>
        <v>0</v>
      </c>
      <c r="K244" s="6"/>
      <c r="L244" s="6"/>
      <c r="M244" s="6">
        <f t="shared" si="95"/>
        <v>0</v>
      </c>
      <c r="N244" s="6"/>
      <c r="O244" s="6"/>
      <c r="P244" s="6">
        <f t="shared" si="99"/>
        <v>0</v>
      </c>
      <c r="Q244" s="6"/>
      <c r="R244" s="6"/>
      <c r="S244" s="6">
        <f t="shared" si="100"/>
        <v>0</v>
      </c>
      <c r="T244" s="6"/>
      <c r="U244" s="6"/>
      <c r="V244" s="6">
        <f t="shared" si="91"/>
        <v>0</v>
      </c>
      <c r="W244" s="6"/>
      <c r="X244" s="6"/>
      <c r="Y244" s="6">
        <f t="shared" si="92"/>
        <v>0</v>
      </c>
      <c r="Z244" s="6"/>
      <c r="AA244" s="6"/>
      <c r="AB244" s="6">
        <f t="shared" si="93"/>
        <v>0</v>
      </c>
      <c r="AC244" s="6"/>
      <c r="AD244" s="6"/>
      <c r="AE244" s="6">
        <f t="shared" si="107"/>
        <v>0</v>
      </c>
      <c r="AF244" s="6"/>
      <c r="AG244" s="6"/>
      <c r="AH244" s="6">
        <f t="shared" si="88"/>
        <v>0</v>
      </c>
      <c r="AI244" s="6"/>
      <c r="AJ244" s="6"/>
      <c r="AK244" s="6">
        <f t="shared" si="89"/>
        <v>0</v>
      </c>
      <c r="AL244" s="6"/>
      <c r="AM244" s="6"/>
    </row>
    <row r="245" spans="1:39" ht="21" hidden="1" customHeight="1" x14ac:dyDescent="0.25">
      <c r="A245" s="67" t="s">
        <v>23</v>
      </c>
      <c r="B245" s="146">
        <v>913</v>
      </c>
      <c r="C245" s="58" t="s">
        <v>24</v>
      </c>
      <c r="D245" s="58"/>
      <c r="E245" s="58"/>
      <c r="F245" s="28"/>
      <c r="G245" s="28"/>
      <c r="H245" s="28">
        <f t="shared" si="103"/>
        <v>0</v>
      </c>
      <c r="I245" s="28">
        <f>I246</f>
        <v>0</v>
      </c>
      <c r="J245" s="28">
        <f t="shared" si="96"/>
        <v>0</v>
      </c>
      <c r="K245" s="28">
        <f>K246</f>
        <v>0</v>
      </c>
      <c r="L245" s="28">
        <f>L246</f>
        <v>0</v>
      </c>
      <c r="M245" s="28">
        <f t="shared" si="95"/>
        <v>0</v>
      </c>
      <c r="N245" s="28">
        <f>N246</f>
        <v>0</v>
      </c>
      <c r="O245" s="28">
        <f>O246</f>
        <v>0</v>
      </c>
      <c r="P245" s="28">
        <f t="shared" si="99"/>
        <v>0</v>
      </c>
      <c r="Q245" s="28">
        <f>Q246</f>
        <v>0</v>
      </c>
      <c r="R245" s="28">
        <f>R246</f>
        <v>0</v>
      </c>
      <c r="S245" s="28">
        <f t="shared" si="100"/>
        <v>0</v>
      </c>
      <c r="T245" s="28">
        <f>T246</f>
        <v>0</v>
      </c>
      <c r="U245" s="28">
        <f>U246</f>
        <v>0</v>
      </c>
      <c r="V245" s="28">
        <f t="shared" si="91"/>
        <v>0</v>
      </c>
      <c r="W245" s="28">
        <f>W246</f>
        <v>0</v>
      </c>
      <c r="X245" s="28">
        <f>X246</f>
        <v>0</v>
      </c>
      <c r="Y245" s="28">
        <f t="shared" si="92"/>
        <v>0</v>
      </c>
      <c r="Z245" s="28">
        <f>Z246</f>
        <v>0</v>
      </c>
      <c r="AA245" s="28">
        <f>AA246</f>
        <v>0</v>
      </c>
      <c r="AB245" s="28">
        <f t="shared" si="93"/>
        <v>0</v>
      </c>
      <c r="AC245" s="28">
        <f>AC246</f>
        <v>0</v>
      </c>
      <c r="AD245" s="28">
        <f>AD246</f>
        <v>0</v>
      </c>
      <c r="AE245" s="28">
        <f t="shared" si="107"/>
        <v>0</v>
      </c>
      <c r="AF245" s="28">
        <f>AF246</f>
        <v>0</v>
      </c>
      <c r="AG245" s="28">
        <f>AG246</f>
        <v>0</v>
      </c>
      <c r="AH245" s="28">
        <f t="shared" si="88"/>
        <v>0</v>
      </c>
      <c r="AI245" s="28">
        <f>AI246</f>
        <v>0</v>
      </c>
      <c r="AJ245" s="28">
        <f>AJ246</f>
        <v>0</v>
      </c>
      <c r="AK245" s="28">
        <f t="shared" si="89"/>
        <v>0</v>
      </c>
      <c r="AL245" s="28">
        <f>AL246</f>
        <v>0</v>
      </c>
      <c r="AM245" s="28">
        <f>AM246</f>
        <v>0</v>
      </c>
    </row>
    <row r="246" spans="1:39" ht="33.75" hidden="1" customHeight="1" x14ac:dyDescent="0.25">
      <c r="A246" s="1" t="s">
        <v>124</v>
      </c>
      <c r="B246" s="90">
        <v>913</v>
      </c>
      <c r="C246" s="8" t="s">
        <v>24</v>
      </c>
      <c r="D246" s="8" t="s">
        <v>156</v>
      </c>
      <c r="E246" s="8"/>
      <c r="F246" s="6"/>
      <c r="G246" s="6"/>
      <c r="H246" s="6">
        <f t="shared" si="103"/>
        <v>0</v>
      </c>
      <c r="I246" s="6">
        <f>I247+I251</f>
        <v>0</v>
      </c>
      <c r="J246" s="6">
        <f t="shared" si="96"/>
        <v>0</v>
      </c>
      <c r="K246" s="6">
        <f>K247+K251</f>
        <v>0</v>
      </c>
      <c r="L246" s="6">
        <f>L247+L251</f>
        <v>0</v>
      </c>
      <c r="M246" s="6">
        <f t="shared" si="95"/>
        <v>0</v>
      </c>
      <c r="N246" s="6">
        <f>N247+N251</f>
        <v>0</v>
      </c>
      <c r="O246" s="6">
        <f>O247+O251</f>
        <v>0</v>
      </c>
      <c r="P246" s="6">
        <f t="shared" si="99"/>
        <v>0</v>
      </c>
      <c r="Q246" s="6">
        <f>Q247+Q251</f>
        <v>0</v>
      </c>
      <c r="R246" s="6">
        <f>R247+R251</f>
        <v>0</v>
      </c>
      <c r="S246" s="6">
        <f t="shared" si="100"/>
        <v>0</v>
      </c>
      <c r="T246" s="6">
        <f>T247+T251</f>
        <v>0</v>
      </c>
      <c r="U246" s="6">
        <f>U247+U251</f>
        <v>0</v>
      </c>
      <c r="V246" s="6">
        <f t="shared" si="91"/>
        <v>0</v>
      </c>
      <c r="W246" s="6">
        <f>W247+W251</f>
        <v>0</v>
      </c>
      <c r="X246" s="6">
        <f>X247+X251</f>
        <v>0</v>
      </c>
      <c r="Y246" s="6">
        <f t="shared" si="92"/>
        <v>0</v>
      </c>
      <c r="Z246" s="6">
        <f>Z247+Z251</f>
        <v>0</v>
      </c>
      <c r="AA246" s="6">
        <f>AA247+AA251</f>
        <v>0</v>
      </c>
      <c r="AB246" s="6">
        <f t="shared" si="93"/>
        <v>0</v>
      </c>
      <c r="AC246" s="6">
        <f>AC247+AC251</f>
        <v>0</v>
      </c>
      <c r="AD246" s="6">
        <f>AD247+AD251</f>
        <v>0</v>
      </c>
      <c r="AE246" s="6">
        <f t="shared" si="107"/>
        <v>0</v>
      </c>
      <c r="AF246" s="6">
        <f>AF247+AF251</f>
        <v>0</v>
      </c>
      <c r="AG246" s="6">
        <f>AG247+AG251</f>
        <v>0</v>
      </c>
      <c r="AH246" s="6">
        <f t="shared" si="88"/>
        <v>0</v>
      </c>
      <c r="AI246" s="6">
        <f>AI247+AI251</f>
        <v>0</v>
      </c>
      <c r="AJ246" s="6">
        <f>AJ247+AJ251</f>
        <v>0</v>
      </c>
      <c r="AK246" s="6">
        <f t="shared" si="89"/>
        <v>0</v>
      </c>
      <c r="AL246" s="6">
        <f>AL247+AL251</f>
        <v>0</v>
      </c>
      <c r="AM246" s="6">
        <f>AM247+AM251</f>
        <v>0</v>
      </c>
    </row>
    <row r="247" spans="1:39" ht="45.75" hidden="1" customHeight="1" x14ac:dyDescent="0.25">
      <c r="A247" s="69" t="s">
        <v>130</v>
      </c>
      <c r="B247" s="90">
        <v>913</v>
      </c>
      <c r="C247" s="8" t="s">
        <v>24</v>
      </c>
      <c r="D247" s="8" t="s">
        <v>188</v>
      </c>
      <c r="E247" s="8"/>
      <c r="F247" s="6"/>
      <c r="G247" s="6"/>
      <c r="H247" s="6">
        <f t="shared" si="103"/>
        <v>0</v>
      </c>
      <c r="I247" s="6">
        <f>I248</f>
        <v>0</v>
      </c>
      <c r="J247" s="6">
        <f t="shared" si="96"/>
        <v>0</v>
      </c>
      <c r="K247" s="6">
        <f>K248</f>
        <v>0</v>
      </c>
      <c r="L247" s="6">
        <f>L248</f>
        <v>0</v>
      </c>
      <c r="M247" s="6">
        <f t="shared" si="95"/>
        <v>0</v>
      </c>
      <c r="N247" s="6">
        <f>N248</f>
        <v>0</v>
      </c>
      <c r="O247" s="6">
        <f>O248</f>
        <v>0</v>
      </c>
      <c r="P247" s="6">
        <f t="shared" si="99"/>
        <v>0</v>
      </c>
      <c r="Q247" s="6">
        <f>Q248</f>
        <v>0</v>
      </c>
      <c r="R247" s="6">
        <f>R248</f>
        <v>0</v>
      </c>
      <c r="S247" s="6">
        <f t="shared" si="100"/>
        <v>0</v>
      </c>
      <c r="T247" s="6">
        <f>T248</f>
        <v>0</v>
      </c>
      <c r="U247" s="6">
        <f>U248</f>
        <v>0</v>
      </c>
      <c r="V247" s="6">
        <f t="shared" si="91"/>
        <v>0</v>
      </c>
      <c r="W247" s="6">
        <f>W248</f>
        <v>0</v>
      </c>
      <c r="X247" s="6">
        <f>X248</f>
        <v>0</v>
      </c>
      <c r="Y247" s="6">
        <f t="shared" si="92"/>
        <v>0</v>
      </c>
      <c r="Z247" s="6">
        <f>Z248</f>
        <v>0</v>
      </c>
      <c r="AA247" s="6">
        <f>AA248</f>
        <v>0</v>
      </c>
      <c r="AB247" s="6">
        <f t="shared" si="93"/>
        <v>0</v>
      </c>
      <c r="AC247" s="6">
        <f>AC248</f>
        <v>0</v>
      </c>
      <c r="AD247" s="6">
        <f>AD248</f>
        <v>0</v>
      </c>
      <c r="AE247" s="6">
        <f t="shared" si="107"/>
        <v>0</v>
      </c>
      <c r="AF247" s="6">
        <f>AF248</f>
        <v>0</v>
      </c>
      <c r="AG247" s="6">
        <f>AG248</f>
        <v>0</v>
      </c>
      <c r="AH247" s="6">
        <f t="shared" si="88"/>
        <v>0</v>
      </c>
      <c r="AI247" s="6">
        <f>AI248</f>
        <v>0</v>
      </c>
      <c r="AJ247" s="6">
        <f>AJ248</f>
        <v>0</v>
      </c>
      <c r="AK247" s="6">
        <f t="shared" si="89"/>
        <v>0</v>
      </c>
      <c r="AL247" s="6">
        <f>AL248</f>
        <v>0</v>
      </c>
      <c r="AM247" s="6">
        <f>AM248</f>
        <v>0</v>
      </c>
    </row>
    <row r="248" spans="1:39" ht="21" hidden="1" customHeight="1" x14ac:dyDescent="0.25">
      <c r="A248" s="1" t="s">
        <v>115</v>
      </c>
      <c r="B248" s="90">
        <v>913</v>
      </c>
      <c r="C248" s="8" t="s">
        <v>24</v>
      </c>
      <c r="D248" s="8" t="s">
        <v>188</v>
      </c>
      <c r="E248" s="8" t="s">
        <v>27</v>
      </c>
      <c r="F248" s="6"/>
      <c r="G248" s="6"/>
      <c r="H248" s="6">
        <f t="shared" si="103"/>
        <v>0</v>
      </c>
      <c r="I248" s="6"/>
      <c r="J248" s="6">
        <f t="shared" si="96"/>
        <v>0</v>
      </c>
      <c r="K248" s="6"/>
      <c r="L248" s="6"/>
      <c r="M248" s="6">
        <f t="shared" si="95"/>
        <v>0</v>
      </c>
      <c r="N248" s="6"/>
      <c r="O248" s="6"/>
      <c r="P248" s="6">
        <f t="shared" si="99"/>
        <v>0</v>
      </c>
      <c r="Q248" s="6"/>
      <c r="R248" s="6"/>
      <c r="S248" s="6">
        <f t="shared" si="100"/>
        <v>0</v>
      </c>
      <c r="T248" s="6"/>
      <c r="U248" s="6"/>
      <c r="V248" s="6">
        <f t="shared" si="91"/>
        <v>0</v>
      </c>
      <c r="W248" s="6"/>
      <c r="X248" s="6"/>
      <c r="Y248" s="6">
        <f t="shared" si="92"/>
        <v>0</v>
      </c>
      <c r="Z248" s="6"/>
      <c r="AA248" s="6"/>
      <c r="AB248" s="6">
        <f t="shared" si="93"/>
        <v>0</v>
      </c>
      <c r="AC248" s="6"/>
      <c r="AD248" s="6"/>
      <c r="AE248" s="6">
        <f t="shared" si="107"/>
        <v>0</v>
      </c>
      <c r="AF248" s="6"/>
      <c r="AG248" s="6"/>
      <c r="AH248" s="6">
        <f t="shared" si="88"/>
        <v>0</v>
      </c>
      <c r="AI248" s="6"/>
      <c r="AJ248" s="6"/>
      <c r="AK248" s="6">
        <f t="shared" si="89"/>
        <v>0</v>
      </c>
      <c r="AL248" s="6"/>
      <c r="AM248" s="6"/>
    </row>
    <row r="249" spans="1:39" ht="21" hidden="1" customHeight="1" x14ac:dyDescent="0.25">
      <c r="A249" s="1" t="s">
        <v>19</v>
      </c>
      <c r="B249" s="90">
        <v>913</v>
      </c>
      <c r="C249" s="8" t="s">
        <v>24</v>
      </c>
      <c r="D249" s="8" t="s">
        <v>188</v>
      </c>
      <c r="E249" s="8" t="s">
        <v>20</v>
      </c>
      <c r="F249" s="6"/>
      <c r="G249" s="6"/>
      <c r="H249" s="6">
        <f t="shared" si="103"/>
        <v>0</v>
      </c>
      <c r="I249" s="6"/>
      <c r="J249" s="6">
        <f t="shared" si="96"/>
        <v>0</v>
      </c>
      <c r="K249" s="6"/>
      <c r="L249" s="6"/>
      <c r="M249" s="6">
        <f t="shared" si="95"/>
        <v>0</v>
      </c>
      <c r="N249" s="6"/>
      <c r="O249" s="6"/>
      <c r="P249" s="6">
        <f t="shared" si="99"/>
        <v>0</v>
      </c>
      <c r="Q249" s="6"/>
      <c r="R249" s="6"/>
      <c r="S249" s="6">
        <f t="shared" si="100"/>
        <v>0</v>
      </c>
      <c r="T249" s="6"/>
      <c r="U249" s="6"/>
      <c r="V249" s="6">
        <f t="shared" si="91"/>
        <v>0</v>
      </c>
      <c r="W249" s="6"/>
      <c r="X249" s="6"/>
      <c r="Y249" s="6">
        <f t="shared" si="92"/>
        <v>0</v>
      </c>
      <c r="Z249" s="6"/>
      <c r="AA249" s="6"/>
      <c r="AB249" s="6">
        <f t="shared" si="93"/>
        <v>0</v>
      </c>
      <c r="AC249" s="6"/>
      <c r="AD249" s="6"/>
      <c r="AE249" s="6">
        <f t="shared" si="107"/>
        <v>0</v>
      </c>
      <c r="AF249" s="6"/>
      <c r="AG249" s="6"/>
      <c r="AH249" s="6">
        <f t="shared" si="88"/>
        <v>0</v>
      </c>
      <c r="AI249" s="6"/>
      <c r="AJ249" s="6"/>
      <c r="AK249" s="6">
        <f t="shared" si="89"/>
        <v>0</v>
      </c>
      <c r="AL249" s="6"/>
      <c r="AM249" s="6"/>
    </row>
    <row r="250" spans="1:39" ht="46.5" hidden="1" customHeight="1" x14ac:dyDescent="0.25">
      <c r="A250" s="69" t="s">
        <v>131</v>
      </c>
      <c r="B250" s="90">
        <v>913</v>
      </c>
      <c r="C250" s="8" t="s">
        <v>24</v>
      </c>
      <c r="D250" s="8" t="s">
        <v>125</v>
      </c>
      <c r="E250" s="8"/>
      <c r="F250" s="6"/>
      <c r="G250" s="6"/>
      <c r="H250" s="6">
        <f t="shared" si="103"/>
        <v>0</v>
      </c>
      <c r="I250" s="6">
        <f>I251</f>
        <v>0</v>
      </c>
      <c r="J250" s="6">
        <f t="shared" si="96"/>
        <v>0</v>
      </c>
      <c r="K250" s="6">
        <f>K251</f>
        <v>0</v>
      </c>
      <c r="L250" s="6">
        <f>L251</f>
        <v>0</v>
      </c>
      <c r="M250" s="6">
        <f t="shared" si="95"/>
        <v>0</v>
      </c>
      <c r="N250" s="6">
        <f>N251</f>
        <v>0</v>
      </c>
      <c r="O250" s="6">
        <f>O251</f>
        <v>0</v>
      </c>
      <c r="P250" s="6">
        <f t="shared" si="99"/>
        <v>0</v>
      </c>
      <c r="Q250" s="6">
        <f>Q251</f>
        <v>0</v>
      </c>
      <c r="R250" s="6">
        <f>R251</f>
        <v>0</v>
      </c>
      <c r="S250" s="6">
        <f t="shared" si="100"/>
        <v>0</v>
      </c>
      <c r="T250" s="6">
        <f>T251</f>
        <v>0</v>
      </c>
      <c r="U250" s="6">
        <f>U251</f>
        <v>0</v>
      </c>
      <c r="V250" s="6">
        <f t="shared" si="91"/>
        <v>0</v>
      </c>
      <c r="W250" s="6">
        <f>W251</f>
        <v>0</v>
      </c>
      <c r="X250" s="6">
        <f>X251</f>
        <v>0</v>
      </c>
      <c r="Y250" s="6">
        <f t="shared" si="92"/>
        <v>0</v>
      </c>
      <c r="Z250" s="6">
        <f>Z251</f>
        <v>0</v>
      </c>
      <c r="AA250" s="6">
        <f>AA251</f>
        <v>0</v>
      </c>
      <c r="AB250" s="6">
        <f t="shared" si="93"/>
        <v>0</v>
      </c>
      <c r="AC250" s="6">
        <f>AC251</f>
        <v>0</v>
      </c>
      <c r="AD250" s="6">
        <f>AD251</f>
        <v>0</v>
      </c>
      <c r="AE250" s="6">
        <f t="shared" si="107"/>
        <v>0</v>
      </c>
      <c r="AF250" s="6">
        <f>AF251</f>
        <v>0</v>
      </c>
      <c r="AG250" s="6">
        <f>AG251</f>
        <v>0</v>
      </c>
      <c r="AH250" s="6">
        <f t="shared" si="88"/>
        <v>0</v>
      </c>
      <c r="AI250" s="6">
        <f>AI251</f>
        <v>0</v>
      </c>
      <c r="AJ250" s="6">
        <f>AJ251</f>
        <v>0</v>
      </c>
      <c r="AK250" s="6">
        <f t="shared" si="89"/>
        <v>0</v>
      </c>
      <c r="AL250" s="6">
        <f>AL251</f>
        <v>0</v>
      </c>
      <c r="AM250" s="6">
        <f>AM251</f>
        <v>0</v>
      </c>
    </row>
    <row r="251" spans="1:39" ht="21.75" hidden="1" customHeight="1" x14ac:dyDescent="0.25">
      <c r="A251" s="1" t="s">
        <v>115</v>
      </c>
      <c r="B251" s="90">
        <v>913</v>
      </c>
      <c r="C251" s="8" t="s">
        <v>24</v>
      </c>
      <c r="D251" s="8" t="s">
        <v>125</v>
      </c>
      <c r="E251" s="8" t="s">
        <v>27</v>
      </c>
      <c r="F251" s="6"/>
      <c r="G251" s="6"/>
      <c r="H251" s="6">
        <f t="shared" si="103"/>
        <v>0</v>
      </c>
      <c r="I251" s="6"/>
      <c r="J251" s="6">
        <f t="shared" si="96"/>
        <v>0</v>
      </c>
      <c r="K251" s="6"/>
      <c r="L251" s="6"/>
      <c r="M251" s="6">
        <f t="shared" si="95"/>
        <v>0</v>
      </c>
      <c r="N251" s="6"/>
      <c r="O251" s="6"/>
      <c r="P251" s="6">
        <f t="shared" si="99"/>
        <v>0</v>
      </c>
      <c r="Q251" s="6"/>
      <c r="R251" s="6"/>
      <c r="S251" s="6">
        <f t="shared" si="100"/>
        <v>0</v>
      </c>
      <c r="T251" s="6"/>
      <c r="U251" s="6"/>
      <c r="V251" s="6">
        <f t="shared" si="91"/>
        <v>0</v>
      </c>
      <c r="W251" s="6"/>
      <c r="X251" s="6"/>
      <c r="Y251" s="6">
        <f t="shared" si="92"/>
        <v>0</v>
      </c>
      <c r="Z251" s="6"/>
      <c r="AA251" s="6"/>
      <c r="AB251" s="6">
        <f t="shared" si="93"/>
        <v>0</v>
      </c>
      <c r="AC251" s="6"/>
      <c r="AD251" s="6"/>
      <c r="AE251" s="6">
        <f t="shared" si="107"/>
        <v>0</v>
      </c>
      <c r="AF251" s="6"/>
      <c r="AG251" s="6"/>
      <c r="AH251" s="6">
        <f t="shared" si="88"/>
        <v>0</v>
      </c>
      <c r="AI251" s="6"/>
      <c r="AJ251" s="6"/>
      <c r="AK251" s="6">
        <f t="shared" si="89"/>
        <v>0</v>
      </c>
      <c r="AL251" s="6"/>
      <c r="AM251" s="6"/>
    </row>
    <row r="252" spans="1:39" ht="21" hidden="1" customHeight="1" x14ac:dyDescent="0.25">
      <c r="A252" s="1"/>
      <c r="B252" s="90"/>
      <c r="C252" s="8"/>
      <c r="D252" s="8"/>
      <c r="E252" s="8"/>
      <c r="F252" s="6"/>
      <c r="G252" s="6"/>
      <c r="H252" s="6">
        <f t="shared" si="103"/>
        <v>0</v>
      </c>
      <c r="I252" s="6"/>
      <c r="J252" s="6">
        <f t="shared" si="96"/>
        <v>0</v>
      </c>
      <c r="K252" s="6"/>
      <c r="L252" s="6"/>
      <c r="M252" s="6">
        <f t="shared" si="95"/>
        <v>0</v>
      </c>
      <c r="N252" s="6"/>
      <c r="O252" s="6"/>
      <c r="P252" s="6">
        <f t="shared" si="99"/>
        <v>0</v>
      </c>
      <c r="Q252" s="6"/>
      <c r="R252" s="6"/>
      <c r="S252" s="6">
        <f t="shared" si="100"/>
        <v>0</v>
      </c>
      <c r="T252" s="6"/>
      <c r="U252" s="6"/>
      <c r="V252" s="6">
        <f t="shared" si="91"/>
        <v>0</v>
      </c>
      <c r="W252" s="6"/>
      <c r="X252" s="6"/>
      <c r="Y252" s="6">
        <f t="shared" si="92"/>
        <v>0</v>
      </c>
      <c r="Z252" s="6"/>
      <c r="AA252" s="6"/>
      <c r="AB252" s="6">
        <f t="shared" si="93"/>
        <v>0</v>
      </c>
      <c r="AC252" s="6"/>
      <c r="AD252" s="6"/>
      <c r="AE252" s="6">
        <f t="shared" si="107"/>
        <v>0</v>
      </c>
      <c r="AF252" s="6"/>
      <c r="AG252" s="6"/>
      <c r="AH252" s="6">
        <f t="shared" si="88"/>
        <v>0</v>
      </c>
      <c r="AI252" s="6"/>
      <c r="AJ252" s="6"/>
      <c r="AK252" s="6">
        <f t="shared" si="89"/>
        <v>0</v>
      </c>
      <c r="AL252" s="6"/>
      <c r="AM252" s="6"/>
    </row>
    <row r="253" spans="1:39" ht="21.75" customHeight="1" x14ac:dyDescent="0.25">
      <c r="A253" s="1"/>
      <c r="B253" s="25"/>
      <c r="C253" s="8"/>
      <c r="D253" s="8"/>
      <c r="E253" s="8"/>
      <c r="F253" s="6"/>
      <c r="G253" s="6"/>
      <c r="H253" s="6"/>
      <c r="I253" s="6"/>
      <c r="J253" s="6">
        <f t="shared" si="96"/>
        <v>0</v>
      </c>
      <c r="K253" s="6"/>
      <c r="L253" s="6"/>
      <c r="M253" s="6">
        <f t="shared" si="95"/>
        <v>0</v>
      </c>
      <c r="N253" s="6"/>
      <c r="O253" s="6"/>
      <c r="P253" s="6"/>
      <c r="Q253" s="6"/>
      <c r="R253" s="6"/>
      <c r="S253" s="6"/>
      <c r="T253" s="6"/>
      <c r="U253" s="6"/>
      <c r="V253" s="6">
        <f t="shared" si="91"/>
        <v>0</v>
      </c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</row>
    <row r="254" spans="1:39" s="55" customFormat="1" ht="33.75" customHeight="1" x14ac:dyDescent="0.25">
      <c r="A254" s="67" t="s">
        <v>28</v>
      </c>
      <c r="B254" s="91">
        <v>913</v>
      </c>
      <c r="C254" s="58" t="s">
        <v>29</v>
      </c>
      <c r="D254" s="58"/>
      <c r="E254" s="58"/>
      <c r="F254" s="132">
        <f>F255+F259</f>
        <v>1504.6</v>
      </c>
      <c r="G254" s="132"/>
      <c r="H254" s="6">
        <f t="shared" si="103"/>
        <v>1504.6</v>
      </c>
      <c r="I254" s="28">
        <f>I255+I259</f>
        <v>0</v>
      </c>
      <c r="J254" s="6">
        <f t="shared" si="96"/>
        <v>1504.6</v>
      </c>
      <c r="K254" s="28">
        <f>K255+K259</f>
        <v>0</v>
      </c>
      <c r="L254" s="28">
        <f>L255+L259</f>
        <v>0</v>
      </c>
      <c r="M254" s="6">
        <f t="shared" si="95"/>
        <v>1504.6</v>
      </c>
      <c r="N254" s="28">
        <f>N255+N259</f>
        <v>0</v>
      </c>
      <c r="O254" s="28">
        <f>O255+O259</f>
        <v>0</v>
      </c>
      <c r="P254" s="28">
        <f t="shared" si="99"/>
        <v>1504.6</v>
      </c>
      <c r="Q254" s="28">
        <f>Q255+Q259</f>
        <v>0</v>
      </c>
      <c r="R254" s="28">
        <f>R255+R259</f>
        <v>0</v>
      </c>
      <c r="S254" s="28">
        <f t="shared" si="100"/>
        <v>1504.6</v>
      </c>
      <c r="T254" s="28">
        <f>T255+T259</f>
        <v>0</v>
      </c>
      <c r="U254" s="28">
        <f>U255+U259</f>
        <v>0</v>
      </c>
      <c r="V254" s="26">
        <f t="shared" si="91"/>
        <v>1504.6</v>
      </c>
      <c r="W254" s="28">
        <f>W255+W259</f>
        <v>0</v>
      </c>
      <c r="X254" s="28">
        <f>X255+X259</f>
        <v>0</v>
      </c>
      <c r="Y254" s="26">
        <f t="shared" si="92"/>
        <v>1504.6</v>
      </c>
      <c r="Z254" s="28">
        <f>Z255+Z259</f>
        <v>0</v>
      </c>
      <c r="AA254" s="28">
        <f>AA255+AA259</f>
        <v>0</v>
      </c>
      <c r="AB254" s="6">
        <f t="shared" si="93"/>
        <v>1504.6</v>
      </c>
      <c r="AC254" s="28">
        <f>AC255+AC259</f>
        <v>0</v>
      </c>
      <c r="AD254" s="28">
        <f>AD255+AD259</f>
        <v>0</v>
      </c>
      <c r="AE254" s="28">
        <f t="shared" si="107"/>
        <v>1504.6</v>
      </c>
      <c r="AF254" s="28">
        <f>AF255+AF259</f>
        <v>0</v>
      </c>
      <c r="AG254" s="28">
        <f>AG255+AG259</f>
        <v>0</v>
      </c>
      <c r="AH254" s="26">
        <f t="shared" si="88"/>
        <v>1504.6</v>
      </c>
      <c r="AI254" s="28">
        <f>AI255+AI259</f>
        <v>0</v>
      </c>
      <c r="AJ254" s="28">
        <f>AJ255+AJ259</f>
        <v>0</v>
      </c>
      <c r="AK254" s="26">
        <f t="shared" si="89"/>
        <v>1504.6</v>
      </c>
      <c r="AL254" s="28">
        <f>AL255+AL259</f>
        <v>0</v>
      </c>
      <c r="AM254" s="28">
        <f>AM255+AM259</f>
        <v>0</v>
      </c>
    </row>
    <row r="255" spans="1:39" ht="44.25" customHeight="1" x14ac:dyDescent="0.25">
      <c r="A255" s="60" t="s">
        <v>385</v>
      </c>
      <c r="B255" s="91">
        <v>913</v>
      </c>
      <c r="C255" s="58" t="s">
        <v>378</v>
      </c>
      <c r="D255" s="143"/>
      <c r="E255" s="143"/>
      <c r="F255" s="222">
        <f>F256</f>
        <v>0</v>
      </c>
      <c r="G255" s="222"/>
      <c r="H255" s="28">
        <f t="shared" si="103"/>
        <v>0</v>
      </c>
      <c r="I255" s="28">
        <f>I256</f>
        <v>0</v>
      </c>
      <c r="J255" s="28">
        <f t="shared" si="96"/>
        <v>0</v>
      </c>
      <c r="K255" s="28">
        <f>K256</f>
        <v>0</v>
      </c>
      <c r="L255" s="28">
        <f>L256</f>
        <v>0</v>
      </c>
      <c r="M255" s="28">
        <f t="shared" si="95"/>
        <v>0</v>
      </c>
      <c r="N255" s="28">
        <f>N256</f>
        <v>0</v>
      </c>
      <c r="O255" s="28">
        <f>O256</f>
        <v>0</v>
      </c>
      <c r="P255" s="28">
        <f t="shared" si="99"/>
        <v>0</v>
      </c>
      <c r="Q255" s="28">
        <f>Q256</f>
        <v>0</v>
      </c>
      <c r="R255" s="28">
        <f>R256</f>
        <v>0</v>
      </c>
      <c r="S255" s="28">
        <f t="shared" si="100"/>
        <v>0</v>
      </c>
      <c r="T255" s="28">
        <f>T256</f>
        <v>0</v>
      </c>
      <c r="U255" s="28">
        <f>U256</f>
        <v>0</v>
      </c>
      <c r="V255" s="28">
        <f t="shared" si="91"/>
        <v>0</v>
      </c>
      <c r="W255" s="28">
        <f>W256</f>
        <v>0</v>
      </c>
      <c r="X255" s="28">
        <f>X256</f>
        <v>0</v>
      </c>
      <c r="Y255" s="28">
        <f t="shared" si="92"/>
        <v>0</v>
      </c>
      <c r="Z255" s="28">
        <f>Z256</f>
        <v>0</v>
      </c>
      <c r="AA255" s="28">
        <f>AA256</f>
        <v>0</v>
      </c>
      <c r="AB255" s="28">
        <f t="shared" si="93"/>
        <v>0</v>
      </c>
      <c r="AC255" s="28">
        <f>AC256</f>
        <v>0</v>
      </c>
      <c r="AD255" s="28">
        <f>AD256</f>
        <v>0</v>
      </c>
      <c r="AE255" s="28">
        <f t="shared" si="107"/>
        <v>0</v>
      </c>
      <c r="AF255" s="28">
        <f>AF256</f>
        <v>0</v>
      </c>
      <c r="AG255" s="28">
        <f>AG256</f>
        <v>0</v>
      </c>
      <c r="AH255" s="28">
        <f t="shared" si="88"/>
        <v>0</v>
      </c>
      <c r="AI255" s="28">
        <f>AI256</f>
        <v>0</v>
      </c>
      <c r="AJ255" s="28">
        <f>AJ256</f>
        <v>0</v>
      </c>
      <c r="AK255" s="28">
        <f t="shared" si="89"/>
        <v>0</v>
      </c>
      <c r="AL255" s="28">
        <f>AL256</f>
        <v>0</v>
      </c>
      <c r="AM255" s="28">
        <f>AM256</f>
        <v>0</v>
      </c>
    </row>
    <row r="256" spans="1:39" ht="104.25" hidden="1" customHeight="1" x14ac:dyDescent="0.25">
      <c r="A256" s="176" t="s">
        <v>315</v>
      </c>
      <c r="B256" s="205">
        <v>913</v>
      </c>
      <c r="C256" s="188" t="s">
        <v>378</v>
      </c>
      <c r="D256" s="185" t="s">
        <v>158</v>
      </c>
      <c r="E256" s="185"/>
      <c r="F256" s="186">
        <f>F257</f>
        <v>0</v>
      </c>
      <c r="G256" s="186"/>
      <c r="H256" s="186">
        <f t="shared" si="103"/>
        <v>0</v>
      </c>
      <c r="I256" s="186">
        <f>I257+I258</f>
        <v>0</v>
      </c>
      <c r="J256" s="186">
        <f t="shared" si="96"/>
        <v>0</v>
      </c>
      <c r="K256" s="186">
        <f>K257+K258</f>
        <v>0</v>
      </c>
      <c r="L256" s="186">
        <f>L257+L258</f>
        <v>0</v>
      </c>
      <c r="M256" s="186">
        <f t="shared" si="95"/>
        <v>0</v>
      </c>
      <c r="N256" s="186">
        <f>N257+N258</f>
        <v>0</v>
      </c>
      <c r="O256" s="186">
        <f>O257+O258</f>
        <v>0</v>
      </c>
      <c r="P256" s="186">
        <f t="shared" si="99"/>
        <v>0</v>
      </c>
      <c r="Q256" s="186">
        <f>Q257+Q258</f>
        <v>0</v>
      </c>
      <c r="R256" s="186">
        <f>R257+R258</f>
        <v>0</v>
      </c>
      <c r="S256" s="186">
        <f t="shared" si="100"/>
        <v>0</v>
      </c>
      <c r="T256" s="186">
        <f>T257+T258</f>
        <v>0</v>
      </c>
      <c r="U256" s="186">
        <f>U257+U258</f>
        <v>0</v>
      </c>
      <c r="V256" s="186">
        <f t="shared" si="91"/>
        <v>0</v>
      </c>
      <c r="W256" s="186">
        <f>W257+W258</f>
        <v>0</v>
      </c>
      <c r="X256" s="186">
        <f>X257+X258</f>
        <v>0</v>
      </c>
      <c r="Y256" s="186">
        <f t="shared" si="92"/>
        <v>0</v>
      </c>
      <c r="Z256" s="186">
        <f>Z257+Z258</f>
        <v>0</v>
      </c>
      <c r="AA256" s="186">
        <f>AA257+AA258</f>
        <v>0</v>
      </c>
      <c r="AB256" s="186">
        <f t="shared" si="93"/>
        <v>0</v>
      </c>
      <c r="AC256" s="186">
        <f>AC257+AC258</f>
        <v>0</v>
      </c>
      <c r="AD256" s="186">
        <f>AD257+AD258</f>
        <v>0</v>
      </c>
      <c r="AE256" s="186">
        <f t="shared" si="107"/>
        <v>0</v>
      </c>
      <c r="AF256" s="186">
        <f>AF257+AF258</f>
        <v>0</v>
      </c>
      <c r="AG256" s="186">
        <f>AG257+AG258</f>
        <v>0</v>
      </c>
      <c r="AH256" s="186">
        <f t="shared" si="88"/>
        <v>0</v>
      </c>
      <c r="AI256" s="186">
        <f>AI257+AI258</f>
        <v>0</v>
      </c>
      <c r="AJ256" s="186">
        <f>AJ257+AJ258</f>
        <v>0</v>
      </c>
      <c r="AK256" s="186">
        <f t="shared" si="89"/>
        <v>0</v>
      </c>
      <c r="AL256" s="186">
        <f>AL257+AL258</f>
        <v>0</v>
      </c>
      <c r="AM256" s="186">
        <f>AM257+AM258</f>
        <v>0</v>
      </c>
    </row>
    <row r="257" spans="1:42" ht="33.75" hidden="1" customHeight="1" x14ac:dyDescent="0.25">
      <c r="A257" s="7" t="s">
        <v>10</v>
      </c>
      <c r="B257" s="92">
        <v>913</v>
      </c>
      <c r="C257" s="8" t="s">
        <v>378</v>
      </c>
      <c r="D257" s="8" t="s">
        <v>158</v>
      </c>
      <c r="E257" s="8" t="s">
        <v>11</v>
      </c>
      <c r="F257" s="6"/>
      <c r="G257" s="6"/>
      <c r="H257" s="6">
        <f t="shared" si="103"/>
        <v>0</v>
      </c>
      <c r="I257" s="6"/>
      <c r="J257" s="6">
        <f t="shared" si="96"/>
        <v>0</v>
      </c>
      <c r="K257" s="6"/>
      <c r="L257" s="6"/>
      <c r="M257" s="6">
        <f t="shared" si="95"/>
        <v>0</v>
      </c>
      <c r="N257" s="6"/>
      <c r="O257" s="6"/>
      <c r="P257" s="6">
        <f t="shared" si="99"/>
        <v>0</v>
      </c>
      <c r="Q257" s="6"/>
      <c r="R257" s="6"/>
      <c r="S257" s="6">
        <f t="shared" si="100"/>
        <v>0</v>
      </c>
      <c r="T257" s="6"/>
      <c r="U257" s="6"/>
      <c r="V257" s="6">
        <f t="shared" si="91"/>
        <v>0</v>
      </c>
      <c r="W257" s="6"/>
      <c r="X257" s="6"/>
      <c r="Y257" s="6">
        <f t="shared" si="92"/>
        <v>0</v>
      </c>
      <c r="Z257" s="6"/>
      <c r="AA257" s="6"/>
      <c r="AB257" s="6">
        <f t="shared" si="93"/>
        <v>0</v>
      </c>
      <c r="AC257" s="6"/>
      <c r="AD257" s="6"/>
      <c r="AE257" s="6">
        <f t="shared" si="107"/>
        <v>0</v>
      </c>
      <c r="AF257" s="6"/>
      <c r="AG257" s="6"/>
      <c r="AH257" s="6">
        <f t="shared" si="88"/>
        <v>0</v>
      </c>
      <c r="AI257" s="6"/>
      <c r="AJ257" s="6"/>
      <c r="AK257" s="6">
        <f t="shared" si="89"/>
        <v>0</v>
      </c>
      <c r="AL257" s="6"/>
      <c r="AM257" s="6">
        <v>0</v>
      </c>
    </row>
    <row r="258" spans="1:42" ht="33.75" hidden="1" customHeight="1" x14ac:dyDescent="0.25">
      <c r="A258" s="7" t="s">
        <v>91</v>
      </c>
      <c r="B258" s="92">
        <v>913</v>
      </c>
      <c r="C258" s="8" t="s">
        <v>378</v>
      </c>
      <c r="D258" s="8" t="s">
        <v>158</v>
      </c>
      <c r="E258" s="8" t="s">
        <v>27</v>
      </c>
      <c r="F258" s="6"/>
      <c r="G258" s="6"/>
      <c r="H258" s="6">
        <f t="shared" si="103"/>
        <v>0</v>
      </c>
      <c r="I258" s="6"/>
      <c r="J258" s="6">
        <f t="shared" si="96"/>
        <v>0</v>
      </c>
      <c r="K258" s="6"/>
      <c r="L258" s="6"/>
      <c r="M258" s="6">
        <f t="shared" si="95"/>
        <v>0</v>
      </c>
      <c r="N258" s="6"/>
      <c r="O258" s="6"/>
      <c r="P258" s="6">
        <f t="shared" si="99"/>
        <v>0</v>
      </c>
      <c r="Q258" s="6"/>
      <c r="R258" s="6"/>
      <c r="S258" s="6">
        <f t="shared" si="100"/>
        <v>0</v>
      </c>
      <c r="T258" s="6"/>
      <c r="U258" s="6"/>
      <c r="V258" s="6">
        <f t="shared" si="91"/>
        <v>0</v>
      </c>
      <c r="W258" s="6"/>
      <c r="X258" s="6"/>
      <c r="Y258" s="6">
        <f t="shared" si="92"/>
        <v>0</v>
      </c>
      <c r="Z258" s="6"/>
      <c r="AA258" s="6"/>
      <c r="AB258" s="6">
        <f t="shared" si="93"/>
        <v>0</v>
      </c>
      <c r="AC258" s="6"/>
      <c r="AD258" s="6"/>
      <c r="AE258" s="6">
        <f t="shared" si="107"/>
        <v>0</v>
      </c>
      <c r="AF258" s="6"/>
      <c r="AG258" s="6"/>
      <c r="AH258" s="6">
        <f t="shared" si="88"/>
        <v>0</v>
      </c>
      <c r="AI258" s="6"/>
      <c r="AJ258" s="6"/>
      <c r="AK258" s="6">
        <f t="shared" si="89"/>
        <v>0</v>
      </c>
      <c r="AL258" s="6"/>
      <c r="AM258" s="6"/>
    </row>
    <row r="259" spans="1:42" ht="33.75" customHeight="1" x14ac:dyDescent="0.25">
      <c r="A259" s="60" t="s">
        <v>31</v>
      </c>
      <c r="B259" s="147">
        <v>913</v>
      </c>
      <c r="C259" s="58" t="s">
        <v>33</v>
      </c>
      <c r="D259" s="148"/>
      <c r="E259" s="58"/>
      <c r="F259" s="132">
        <f>F260</f>
        <v>1504.6</v>
      </c>
      <c r="G259" s="132"/>
      <c r="H259" s="28">
        <f t="shared" si="103"/>
        <v>1504.6</v>
      </c>
      <c r="I259" s="28"/>
      <c r="J259" s="28">
        <f t="shared" si="96"/>
        <v>1504.6</v>
      </c>
      <c r="K259" s="28"/>
      <c r="L259" s="28"/>
      <c r="M259" s="28">
        <f t="shared" si="95"/>
        <v>1504.6</v>
      </c>
      <c r="N259" s="28"/>
      <c r="O259" s="28"/>
      <c r="P259" s="28">
        <f t="shared" si="99"/>
        <v>1504.6</v>
      </c>
      <c r="Q259" s="28"/>
      <c r="R259" s="28"/>
      <c r="S259" s="28">
        <f t="shared" si="100"/>
        <v>1504.6</v>
      </c>
      <c r="T259" s="28"/>
      <c r="U259" s="28"/>
      <c r="V259" s="28">
        <f t="shared" si="91"/>
        <v>1504.6</v>
      </c>
      <c r="W259" s="28"/>
      <c r="X259" s="28">
        <f>X260</f>
        <v>0</v>
      </c>
      <c r="Y259" s="28">
        <f t="shared" si="92"/>
        <v>1504.6</v>
      </c>
      <c r="Z259" s="28"/>
      <c r="AA259" s="28">
        <f>AA260</f>
        <v>0</v>
      </c>
      <c r="AB259" s="28">
        <f t="shared" si="93"/>
        <v>1504.6</v>
      </c>
      <c r="AC259" s="28"/>
      <c r="AD259" s="28"/>
      <c r="AE259" s="28">
        <f t="shared" si="107"/>
        <v>1504.6</v>
      </c>
      <c r="AF259" s="28"/>
      <c r="AG259" s="28"/>
      <c r="AH259" s="28">
        <f t="shared" si="88"/>
        <v>1504.6</v>
      </c>
      <c r="AI259" s="28"/>
      <c r="AJ259" s="28"/>
      <c r="AK259" s="28">
        <f t="shared" si="89"/>
        <v>1504.6</v>
      </c>
      <c r="AL259" s="28">
        <f>AL260</f>
        <v>0</v>
      </c>
      <c r="AM259" s="28">
        <f>AM260</f>
        <v>0</v>
      </c>
    </row>
    <row r="260" spans="1:42" ht="60" customHeight="1" x14ac:dyDescent="0.25">
      <c r="A260" s="177" t="s">
        <v>389</v>
      </c>
      <c r="B260" s="206">
        <v>913</v>
      </c>
      <c r="C260" s="185" t="s">
        <v>33</v>
      </c>
      <c r="D260" s="207" t="s">
        <v>239</v>
      </c>
      <c r="E260" s="185"/>
      <c r="F260" s="186">
        <f>F265</f>
        <v>1504.6</v>
      </c>
      <c r="G260" s="186"/>
      <c r="H260" s="186">
        <f t="shared" si="103"/>
        <v>1504.6</v>
      </c>
      <c r="I260" s="186">
        <f>I262+I263</f>
        <v>0</v>
      </c>
      <c r="J260" s="186">
        <f t="shared" si="96"/>
        <v>1504.6</v>
      </c>
      <c r="K260" s="186">
        <f>K262+K263</f>
        <v>0</v>
      </c>
      <c r="L260" s="186">
        <f>L262+L263</f>
        <v>0</v>
      </c>
      <c r="M260" s="186">
        <f t="shared" si="95"/>
        <v>1504.6</v>
      </c>
      <c r="N260" s="186">
        <f>N262+N263</f>
        <v>0</v>
      </c>
      <c r="O260" s="186">
        <f>O262+O263</f>
        <v>0</v>
      </c>
      <c r="P260" s="186">
        <f t="shared" si="99"/>
        <v>1504.6</v>
      </c>
      <c r="Q260" s="186">
        <f>Q262+Q263</f>
        <v>0</v>
      </c>
      <c r="R260" s="186">
        <f>R262+R263</f>
        <v>0</v>
      </c>
      <c r="S260" s="186">
        <f t="shared" si="100"/>
        <v>1504.6</v>
      </c>
      <c r="T260" s="186">
        <f>T262+T263</f>
        <v>0</v>
      </c>
      <c r="U260" s="186">
        <f>U262+U263</f>
        <v>0</v>
      </c>
      <c r="V260" s="186">
        <f t="shared" si="91"/>
        <v>1504.6</v>
      </c>
      <c r="W260" s="186">
        <f>W262+W263</f>
        <v>0</v>
      </c>
      <c r="X260" s="186">
        <f>X265</f>
        <v>0</v>
      </c>
      <c r="Y260" s="186">
        <f t="shared" si="92"/>
        <v>1504.6</v>
      </c>
      <c r="Z260" s="186">
        <f>Z262+Z263</f>
        <v>0</v>
      </c>
      <c r="AA260" s="186">
        <f>AA265</f>
        <v>0</v>
      </c>
      <c r="AB260" s="186">
        <f t="shared" si="93"/>
        <v>1504.6</v>
      </c>
      <c r="AC260" s="186">
        <f>AC262+AC263</f>
        <v>0</v>
      </c>
      <c r="AD260" s="186">
        <f>AD262+AD263</f>
        <v>0</v>
      </c>
      <c r="AE260" s="186">
        <f t="shared" si="107"/>
        <v>1504.6</v>
      </c>
      <c r="AF260" s="186">
        <f>AF262+AF263</f>
        <v>0</v>
      </c>
      <c r="AG260" s="186">
        <f>AG262+AG263</f>
        <v>0</v>
      </c>
      <c r="AH260" s="186">
        <f t="shared" si="88"/>
        <v>1504.6</v>
      </c>
      <c r="AI260" s="186">
        <f>AI262+AI263</f>
        <v>0</v>
      </c>
      <c r="AJ260" s="186">
        <f>AJ262+AJ263</f>
        <v>0</v>
      </c>
      <c r="AK260" s="186">
        <f t="shared" si="89"/>
        <v>1504.6</v>
      </c>
      <c r="AL260" s="186">
        <f>AL264</f>
        <v>0</v>
      </c>
      <c r="AM260" s="186">
        <f>AM264</f>
        <v>0</v>
      </c>
    </row>
    <row r="261" spans="1:42" ht="33.75" hidden="1" customHeight="1" x14ac:dyDescent="0.25">
      <c r="A261" s="93" t="s">
        <v>145</v>
      </c>
      <c r="B261" s="92">
        <v>913</v>
      </c>
      <c r="C261" s="8" t="s">
        <v>33</v>
      </c>
      <c r="D261" s="73" t="s">
        <v>165</v>
      </c>
      <c r="E261" s="8"/>
      <c r="F261" s="133"/>
      <c r="G261" s="133"/>
      <c r="H261" s="6">
        <f t="shared" si="103"/>
        <v>0</v>
      </c>
      <c r="I261" s="6"/>
      <c r="J261" s="6">
        <f t="shared" si="96"/>
        <v>0</v>
      </c>
      <c r="K261" s="6"/>
      <c r="L261" s="6"/>
      <c r="M261" s="6">
        <f t="shared" si="95"/>
        <v>0</v>
      </c>
      <c r="N261" s="6"/>
      <c r="O261" s="6"/>
      <c r="P261" s="6">
        <f t="shared" si="99"/>
        <v>0</v>
      </c>
      <c r="Q261" s="6"/>
      <c r="R261" s="6"/>
      <c r="S261" s="6">
        <f t="shared" si="100"/>
        <v>0</v>
      </c>
      <c r="T261" s="6"/>
      <c r="U261" s="6"/>
      <c r="V261" s="6">
        <f t="shared" si="91"/>
        <v>0</v>
      </c>
      <c r="W261" s="6"/>
      <c r="X261" s="6"/>
      <c r="Y261" s="6">
        <f t="shared" si="92"/>
        <v>0</v>
      </c>
      <c r="Z261" s="6"/>
      <c r="AA261" s="6"/>
      <c r="AB261" s="6">
        <f t="shared" si="93"/>
        <v>0</v>
      </c>
      <c r="AC261" s="6"/>
      <c r="AD261" s="6"/>
      <c r="AE261" s="6">
        <f t="shared" si="107"/>
        <v>0</v>
      </c>
      <c r="AF261" s="6"/>
      <c r="AG261" s="6"/>
      <c r="AH261" s="6">
        <f t="shared" si="88"/>
        <v>0</v>
      </c>
      <c r="AI261" s="6"/>
      <c r="AJ261" s="6"/>
      <c r="AK261" s="6">
        <f t="shared" si="89"/>
        <v>0</v>
      </c>
      <c r="AL261" s="6"/>
      <c r="AM261" s="6"/>
    </row>
    <row r="262" spans="1:42" ht="33.75" hidden="1" customHeight="1" x14ac:dyDescent="0.25">
      <c r="A262" s="7" t="s">
        <v>10</v>
      </c>
      <c r="B262" s="38">
        <v>913</v>
      </c>
      <c r="C262" s="8" t="s">
        <v>33</v>
      </c>
      <c r="D262" s="73" t="s">
        <v>165</v>
      </c>
      <c r="E262" s="8" t="s">
        <v>11</v>
      </c>
      <c r="F262" s="133"/>
      <c r="G262" s="133"/>
      <c r="H262" s="6">
        <f t="shared" si="103"/>
        <v>0</v>
      </c>
      <c r="I262" s="6"/>
      <c r="J262" s="6">
        <f t="shared" si="96"/>
        <v>0</v>
      </c>
      <c r="K262" s="6"/>
      <c r="L262" s="6"/>
      <c r="M262" s="6">
        <f t="shared" si="95"/>
        <v>0</v>
      </c>
      <c r="N262" s="6"/>
      <c r="O262" s="6"/>
      <c r="P262" s="6">
        <f t="shared" si="99"/>
        <v>0</v>
      </c>
      <c r="Q262" s="6"/>
      <c r="R262" s="6"/>
      <c r="S262" s="6">
        <f t="shared" si="100"/>
        <v>0</v>
      </c>
      <c r="T262" s="6"/>
      <c r="U262" s="6"/>
      <c r="V262" s="6">
        <f t="shared" si="91"/>
        <v>0</v>
      </c>
      <c r="W262" s="6"/>
      <c r="X262" s="6"/>
      <c r="Y262" s="6">
        <f t="shared" si="92"/>
        <v>0</v>
      </c>
      <c r="Z262" s="6"/>
      <c r="AA262" s="6"/>
      <c r="AB262" s="6">
        <f t="shared" si="93"/>
        <v>0</v>
      </c>
      <c r="AC262" s="6"/>
      <c r="AD262" s="6"/>
      <c r="AE262" s="6">
        <f t="shared" si="107"/>
        <v>0</v>
      </c>
      <c r="AF262" s="6"/>
      <c r="AG262" s="6"/>
      <c r="AH262" s="6">
        <f t="shared" si="88"/>
        <v>0</v>
      </c>
      <c r="AI262" s="6"/>
      <c r="AJ262" s="6"/>
      <c r="AK262" s="6">
        <f t="shared" si="89"/>
        <v>0</v>
      </c>
      <c r="AL262" s="6"/>
      <c r="AM262" s="6"/>
    </row>
    <row r="263" spans="1:42" ht="33.75" hidden="1" customHeight="1" x14ac:dyDescent="0.25">
      <c r="A263" s="7" t="s">
        <v>123</v>
      </c>
      <c r="B263" s="38">
        <v>913</v>
      </c>
      <c r="C263" s="8" t="s">
        <v>33</v>
      </c>
      <c r="D263" s="73" t="s">
        <v>165</v>
      </c>
      <c r="E263" s="8" t="s">
        <v>27</v>
      </c>
      <c r="F263" s="133"/>
      <c r="G263" s="133"/>
      <c r="H263" s="6">
        <f t="shared" si="103"/>
        <v>0</v>
      </c>
      <c r="I263" s="6"/>
      <c r="J263" s="6">
        <f t="shared" si="96"/>
        <v>0</v>
      </c>
      <c r="K263" s="6"/>
      <c r="L263" s="6"/>
      <c r="M263" s="6">
        <f t="shared" si="95"/>
        <v>0</v>
      </c>
      <c r="N263" s="6"/>
      <c r="O263" s="6"/>
      <c r="P263" s="6">
        <f t="shared" si="99"/>
        <v>0</v>
      </c>
      <c r="Q263" s="6"/>
      <c r="R263" s="6"/>
      <c r="S263" s="6">
        <f t="shared" si="100"/>
        <v>0</v>
      </c>
      <c r="T263" s="6"/>
      <c r="U263" s="6"/>
      <c r="V263" s="6">
        <f t="shared" si="91"/>
        <v>0</v>
      </c>
      <c r="W263" s="6"/>
      <c r="X263" s="6"/>
      <c r="Y263" s="6">
        <f t="shared" si="92"/>
        <v>0</v>
      </c>
      <c r="Z263" s="6"/>
      <c r="AA263" s="6"/>
      <c r="AB263" s="6">
        <f t="shared" si="93"/>
        <v>0</v>
      </c>
      <c r="AC263" s="6"/>
      <c r="AD263" s="6"/>
      <c r="AE263" s="6">
        <f t="shared" si="107"/>
        <v>0</v>
      </c>
      <c r="AF263" s="6"/>
      <c r="AG263" s="6"/>
      <c r="AH263" s="6">
        <f t="shared" si="88"/>
        <v>0</v>
      </c>
      <c r="AI263" s="6"/>
      <c r="AJ263" s="6"/>
      <c r="AK263" s="6">
        <f t="shared" si="89"/>
        <v>0</v>
      </c>
      <c r="AL263" s="6"/>
      <c r="AM263" s="6"/>
    </row>
    <row r="264" spans="1:42" ht="33.75" hidden="1" customHeight="1" x14ac:dyDescent="0.25">
      <c r="A264" s="21"/>
      <c r="B264" s="92"/>
      <c r="C264" s="8"/>
      <c r="D264" s="73"/>
      <c r="E264" s="8"/>
      <c r="F264" s="133"/>
      <c r="G264" s="133"/>
      <c r="H264" s="6">
        <f t="shared" ref="H264:H289" si="108">F264+G264</f>
        <v>0</v>
      </c>
      <c r="I264" s="6"/>
      <c r="J264" s="6">
        <f t="shared" si="96"/>
        <v>0</v>
      </c>
      <c r="K264" s="6"/>
      <c r="L264" s="6"/>
      <c r="M264" s="6">
        <f t="shared" si="95"/>
        <v>0</v>
      </c>
      <c r="N264" s="6"/>
      <c r="O264" s="6"/>
      <c r="P264" s="6">
        <f t="shared" si="99"/>
        <v>0</v>
      </c>
      <c r="Q264" s="6"/>
      <c r="R264" s="6"/>
      <c r="S264" s="6">
        <f t="shared" si="100"/>
        <v>0</v>
      </c>
      <c r="T264" s="6"/>
      <c r="U264" s="6"/>
      <c r="V264" s="6">
        <f t="shared" si="91"/>
        <v>0</v>
      </c>
      <c r="W264" s="6"/>
      <c r="X264" s="6"/>
      <c r="Y264" s="6">
        <f t="shared" si="92"/>
        <v>0</v>
      </c>
      <c r="Z264" s="6"/>
      <c r="AA264" s="6"/>
      <c r="AB264" s="6">
        <f t="shared" si="93"/>
        <v>0</v>
      </c>
      <c r="AC264" s="6"/>
      <c r="AD264" s="6"/>
      <c r="AE264" s="6">
        <f t="shared" si="107"/>
        <v>0</v>
      </c>
      <c r="AF264" s="6"/>
      <c r="AG264" s="6"/>
      <c r="AH264" s="6">
        <f t="shared" si="88"/>
        <v>0</v>
      </c>
      <c r="AI264" s="6"/>
      <c r="AJ264" s="6"/>
      <c r="AK264" s="6">
        <f t="shared" si="89"/>
        <v>0</v>
      </c>
      <c r="AL264" s="6">
        <f>AL265</f>
        <v>0</v>
      </c>
      <c r="AM264" s="6">
        <f>AM265</f>
        <v>0</v>
      </c>
    </row>
    <row r="265" spans="1:42" ht="33.75" customHeight="1" x14ac:dyDescent="0.25">
      <c r="A265" s="7" t="s">
        <v>10</v>
      </c>
      <c r="B265" s="38">
        <v>913</v>
      </c>
      <c r="C265" s="8" t="s">
        <v>33</v>
      </c>
      <c r="D265" s="73" t="s">
        <v>239</v>
      </c>
      <c r="E265" s="8" t="s">
        <v>11</v>
      </c>
      <c r="F265" s="6">
        <v>1504.6</v>
      </c>
      <c r="G265" s="6"/>
      <c r="H265" s="6">
        <f t="shared" si="108"/>
        <v>1504.6</v>
      </c>
      <c r="I265" s="6"/>
      <c r="J265" s="6">
        <f t="shared" si="96"/>
        <v>1504.6</v>
      </c>
      <c r="K265" s="6"/>
      <c r="L265" s="6"/>
      <c r="M265" s="6">
        <f t="shared" si="95"/>
        <v>1504.6</v>
      </c>
      <c r="N265" s="6"/>
      <c r="O265" s="6"/>
      <c r="P265" s="6">
        <f t="shared" si="99"/>
        <v>1504.6</v>
      </c>
      <c r="Q265" s="6"/>
      <c r="R265" s="6"/>
      <c r="S265" s="6">
        <f t="shared" si="100"/>
        <v>1504.6</v>
      </c>
      <c r="T265" s="6"/>
      <c r="U265" s="6"/>
      <c r="V265" s="6">
        <f t="shared" si="91"/>
        <v>1504.6</v>
      </c>
      <c r="W265" s="6"/>
      <c r="X265" s="6"/>
      <c r="Y265" s="6">
        <f t="shared" si="92"/>
        <v>1504.6</v>
      </c>
      <c r="Z265" s="6"/>
      <c r="AA265" s="6"/>
      <c r="AB265" s="6">
        <f t="shared" si="93"/>
        <v>1504.6</v>
      </c>
      <c r="AC265" s="6"/>
      <c r="AD265" s="6"/>
      <c r="AE265" s="6">
        <f t="shared" si="107"/>
        <v>1504.6</v>
      </c>
      <c r="AF265" s="6"/>
      <c r="AG265" s="6"/>
      <c r="AH265" s="6">
        <f t="shared" si="88"/>
        <v>1504.6</v>
      </c>
      <c r="AI265" s="6"/>
      <c r="AJ265" s="6"/>
      <c r="AK265" s="6">
        <f t="shared" si="89"/>
        <v>1504.6</v>
      </c>
      <c r="AL265" s="6"/>
      <c r="AM265" s="6"/>
    </row>
    <row r="266" spans="1:42" ht="33.75" hidden="1" customHeight="1" x14ac:dyDescent="0.25">
      <c r="A266" s="7" t="s">
        <v>123</v>
      </c>
      <c r="B266" s="38">
        <v>913</v>
      </c>
      <c r="C266" s="8" t="s">
        <v>33</v>
      </c>
      <c r="D266" s="73" t="s">
        <v>239</v>
      </c>
      <c r="E266" s="8" t="s">
        <v>27</v>
      </c>
      <c r="F266" s="6"/>
      <c r="G266" s="6"/>
      <c r="H266" s="6">
        <f t="shared" si="108"/>
        <v>0</v>
      </c>
      <c r="I266" s="6"/>
      <c r="J266" s="6">
        <f t="shared" si="96"/>
        <v>0</v>
      </c>
      <c r="K266" s="6"/>
      <c r="L266" s="6"/>
      <c r="M266" s="6">
        <f t="shared" si="95"/>
        <v>0</v>
      </c>
      <c r="N266" s="6"/>
      <c r="O266" s="6"/>
      <c r="P266" s="6">
        <f t="shared" si="99"/>
        <v>0</v>
      </c>
      <c r="Q266" s="6"/>
      <c r="R266" s="6"/>
      <c r="S266" s="6">
        <f t="shared" si="100"/>
        <v>0</v>
      </c>
      <c r="T266" s="6"/>
      <c r="U266" s="6"/>
      <c r="V266" s="6">
        <f t="shared" si="91"/>
        <v>0</v>
      </c>
      <c r="W266" s="6"/>
      <c r="X266" s="6"/>
      <c r="Y266" s="6">
        <f t="shared" si="92"/>
        <v>0</v>
      </c>
      <c r="Z266" s="6"/>
      <c r="AA266" s="6"/>
      <c r="AB266" s="6">
        <f t="shared" si="93"/>
        <v>0</v>
      </c>
      <c r="AC266" s="6"/>
      <c r="AD266" s="6"/>
      <c r="AE266" s="6">
        <f t="shared" si="107"/>
        <v>0</v>
      </c>
      <c r="AF266" s="6"/>
      <c r="AG266" s="6"/>
      <c r="AH266" s="6">
        <f t="shared" si="88"/>
        <v>0</v>
      </c>
      <c r="AI266" s="6"/>
      <c r="AJ266" s="6"/>
      <c r="AK266" s="6">
        <f t="shared" si="89"/>
        <v>0</v>
      </c>
      <c r="AL266" s="6"/>
      <c r="AM266" s="6"/>
    </row>
    <row r="267" spans="1:42" ht="21" customHeight="1" x14ac:dyDescent="0.25">
      <c r="A267" s="1"/>
      <c r="B267" s="27"/>
      <c r="C267" s="8"/>
      <c r="D267" s="8"/>
      <c r="E267" s="8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>
        <f t="shared" si="89"/>
        <v>0</v>
      </c>
      <c r="AL267" s="6"/>
      <c r="AM267" s="6"/>
    </row>
    <row r="268" spans="1:42" s="55" customFormat="1" ht="36" customHeight="1" x14ac:dyDescent="0.25">
      <c r="A268" s="67" t="s">
        <v>56</v>
      </c>
      <c r="B268" s="84">
        <v>913</v>
      </c>
      <c r="C268" s="58" t="s">
        <v>57</v>
      </c>
      <c r="D268" s="58"/>
      <c r="E268" s="58"/>
      <c r="F268" s="132">
        <f>F269+F305+F407+F456+F492</f>
        <v>126927.3</v>
      </c>
      <c r="G268" s="132">
        <f>G269+G305+G407+G456+G492</f>
        <v>275545.8</v>
      </c>
      <c r="H268" s="6">
        <f t="shared" si="108"/>
        <v>402473.1</v>
      </c>
      <c r="I268" s="28">
        <f>I269+I305+I407+I456+I492</f>
        <v>0</v>
      </c>
      <c r="J268" s="26">
        <f t="shared" si="96"/>
        <v>402473.1</v>
      </c>
      <c r="K268" s="28">
        <f>K269+K305+K407+K456+K492</f>
        <v>0</v>
      </c>
      <c r="L268" s="28">
        <f>L269+L305+L407+L456+L492</f>
        <v>0</v>
      </c>
      <c r="M268" s="26">
        <f t="shared" si="95"/>
        <v>402473.1</v>
      </c>
      <c r="N268" s="28">
        <f t="shared" ref="N268:U268" si="109">N269+N305+N407+N456+N492</f>
        <v>0</v>
      </c>
      <c r="O268" s="28">
        <f t="shared" si="109"/>
        <v>0</v>
      </c>
      <c r="P268" s="28">
        <f t="shared" si="109"/>
        <v>309371.99999999994</v>
      </c>
      <c r="Q268" s="28">
        <f t="shared" si="109"/>
        <v>0</v>
      </c>
      <c r="R268" s="28">
        <f t="shared" si="109"/>
        <v>0</v>
      </c>
      <c r="S268" s="28">
        <f t="shared" si="109"/>
        <v>309371.99999999994</v>
      </c>
      <c r="T268" s="28">
        <f t="shared" si="109"/>
        <v>0</v>
      </c>
      <c r="U268" s="28">
        <f t="shared" si="109"/>
        <v>0</v>
      </c>
      <c r="V268" s="26">
        <f t="shared" si="91"/>
        <v>309371.99999999994</v>
      </c>
      <c r="W268" s="28">
        <f>W269+W305+W407+W456+W492</f>
        <v>0</v>
      </c>
      <c r="X268" s="28">
        <f>X269+X305+X407+X456+X492</f>
        <v>0</v>
      </c>
      <c r="Y268" s="26">
        <f t="shared" si="92"/>
        <v>309371.99999999994</v>
      </c>
      <c r="Z268" s="28">
        <f>Z269+Z305+Z407+Z456+Z492</f>
        <v>0</v>
      </c>
      <c r="AA268" s="28">
        <f>AA269+AA305+AA407+AA456+AA492</f>
        <v>0</v>
      </c>
      <c r="AB268" s="6">
        <f t="shared" si="93"/>
        <v>309371.99999999994</v>
      </c>
      <c r="AC268" s="28">
        <f>AC269+AC305+AC407+AC456+AC492</f>
        <v>0</v>
      </c>
      <c r="AD268" s="28">
        <f>AD269+AD305+AD407+AD456+AD492</f>
        <v>0</v>
      </c>
      <c r="AE268" s="6">
        <f t="shared" ref="AE268:AE296" si="110">AB268+AC268+AD268</f>
        <v>309371.99999999994</v>
      </c>
      <c r="AF268" s="28">
        <f>AF269+AF305+AF407+AF456+AF492</f>
        <v>0</v>
      </c>
      <c r="AG268" s="28">
        <f>AG269+AG305+AG407+AG456+AG492</f>
        <v>0</v>
      </c>
      <c r="AH268" s="26">
        <f t="shared" si="88"/>
        <v>309371.99999999994</v>
      </c>
      <c r="AI268" s="28">
        <f>AI269+AI305+AI407+AI456+AI492</f>
        <v>0</v>
      </c>
      <c r="AJ268" s="28">
        <f>AJ269+AJ305+AJ407+AJ456+AJ492</f>
        <v>0</v>
      </c>
      <c r="AK268" s="26">
        <f t="shared" si="89"/>
        <v>309371.99999999994</v>
      </c>
      <c r="AL268" s="132">
        <f>AL269+AL305+AL407+AL456+AL492</f>
        <v>332550.99999999994</v>
      </c>
      <c r="AM268" s="132">
        <f>AM269+AM305+AM407+AM456+AM492</f>
        <v>343776.41999999993</v>
      </c>
      <c r="AN268" s="94">
        <v>311380.90000000002</v>
      </c>
      <c r="AO268" s="94">
        <f>AN268-AH268</f>
        <v>2008.9000000000815</v>
      </c>
      <c r="AP268" s="94"/>
    </row>
    <row r="269" spans="1:42" s="55" customFormat="1" ht="29.25" customHeight="1" x14ac:dyDescent="0.25">
      <c r="A269" s="60" t="s">
        <v>84</v>
      </c>
      <c r="B269" s="84">
        <v>913</v>
      </c>
      <c r="C269" s="58" t="s">
        <v>85</v>
      </c>
      <c r="D269" s="58"/>
      <c r="E269" s="58"/>
      <c r="F269" s="132">
        <f>F277+F270</f>
        <v>23124</v>
      </c>
      <c r="G269" s="132">
        <f>G277</f>
        <v>39032.300000000003</v>
      </c>
      <c r="H269" s="28">
        <f t="shared" si="108"/>
        <v>62156.3</v>
      </c>
      <c r="I269" s="28">
        <f>I270+I277</f>
        <v>0</v>
      </c>
      <c r="J269" s="28">
        <f t="shared" si="96"/>
        <v>62156.3</v>
      </c>
      <c r="K269" s="28">
        <f>K270+K277</f>
        <v>0</v>
      </c>
      <c r="L269" s="28">
        <f>L270+L277</f>
        <v>0</v>
      </c>
      <c r="M269" s="28">
        <f>M270+M277</f>
        <v>26520.1</v>
      </c>
      <c r="N269" s="28">
        <f>N270+N277+N282+N294</f>
        <v>0</v>
      </c>
      <c r="O269" s="28">
        <f>O270+O277+O282+O294</f>
        <v>0</v>
      </c>
      <c r="P269" s="28">
        <f t="shared" ref="P269:U269" si="111">P270+P277</f>
        <v>26520.1</v>
      </c>
      <c r="Q269" s="28">
        <f t="shared" si="111"/>
        <v>0</v>
      </c>
      <c r="R269" s="28">
        <f t="shared" si="111"/>
        <v>0</v>
      </c>
      <c r="S269" s="28">
        <f t="shared" si="111"/>
        <v>26520.1</v>
      </c>
      <c r="T269" s="28">
        <f t="shared" si="111"/>
        <v>0</v>
      </c>
      <c r="U269" s="28">
        <f t="shared" si="111"/>
        <v>0</v>
      </c>
      <c r="V269" s="28">
        <f t="shared" si="91"/>
        <v>26520.1</v>
      </c>
      <c r="W269" s="28">
        <f>W270+W277+W272</f>
        <v>0</v>
      </c>
      <c r="X269" s="28">
        <f>X270+X277</f>
        <v>0</v>
      </c>
      <c r="Y269" s="28">
        <f t="shared" si="92"/>
        <v>26520.1</v>
      </c>
      <c r="Z269" s="28">
        <f>Z270+Z277</f>
        <v>0</v>
      </c>
      <c r="AA269" s="28">
        <f>AA270+AA275+AA277</f>
        <v>0</v>
      </c>
      <c r="AB269" s="28">
        <f t="shared" si="93"/>
        <v>26520.1</v>
      </c>
      <c r="AC269" s="28">
        <f t="shared" ref="AC269:AJ269" si="112">AC270+AC277</f>
        <v>0</v>
      </c>
      <c r="AD269" s="28">
        <f t="shared" si="112"/>
        <v>0</v>
      </c>
      <c r="AE269" s="28">
        <f t="shared" si="110"/>
        <v>26520.1</v>
      </c>
      <c r="AF269" s="28">
        <f t="shared" si="112"/>
        <v>0</v>
      </c>
      <c r="AG269" s="28">
        <f t="shared" si="112"/>
        <v>0</v>
      </c>
      <c r="AH269" s="28">
        <f t="shared" si="88"/>
        <v>26520.1</v>
      </c>
      <c r="AI269" s="28">
        <f t="shared" si="112"/>
        <v>0</v>
      </c>
      <c r="AJ269" s="28">
        <f t="shared" si="112"/>
        <v>0</v>
      </c>
      <c r="AK269" s="28">
        <f t="shared" si="89"/>
        <v>26520.1</v>
      </c>
      <c r="AL269" s="132">
        <f>AL277+AL302+AL297</f>
        <v>58794.2</v>
      </c>
      <c r="AM269" s="132">
        <f>AM277+AM302+AM297</f>
        <v>58794.2</v>
      </c>
      <c r="AN269" s="94">
        <v>23529.599999999999</v>
      </c>
      <c r="AO269" s="94">
        <f>AN269-AH269</f>
        <v>-2990.5</v>
      </c>
      <c r="AP269" s="94"/>
    </row>
    <row r="270" spans="1:42" ht="33.75" customHeight="1" x14ac:dyDescent="0.25">
      <c r="A270" s="265" t="s">
        <v>180</v>
      </c>
      <c r="B270" s="208">
        <v>913</v>
      </c>
      <c r="C270" s="185" t="s">
        <v>85</v>
      </c>
      <c r="D270" s="185" t="s">
        <v>161</v>
      </c>
      <c r="E270" s="185"/>
      <c r="F270" s="186">
        <f>F271</f>
        <v>8.6</v>
      </c>
      <c r="G270" s="186">
        <f>G271</f>
        <v>0</v>
      </c>
      <c r="H270" s="186">
        <f t="shared" si="108"/>
        <v>8.6</v>
      </c>
      <c r="I270" s="186">
        <f>I271</f>
        <v>0</v>
      </c>
      <c r="J270" s="186">
        <f t="shared" si="96"/>
        <v>8.6</v>
      </c>
      <c r="K270" s="186">
        <f>K271</f>
        <v>0</v>
      </c>
      <c r="L270" s="186">
        <f>L271</f>
        <v>0</v>
      </c>
      <c r="M270" s="186">
        <f t="shared" si="95"/>
        <v>8.6</v>
      </c>
      <c r="N270" s="186">
        <f>N271</f>
        <v>0</v>
      </c>
      <c r="O270" s="186">
        <f>O271</f>
        <v>0</v>
      </c>
      <c r="P270" s="186">
        <f t="shared" si="99"/>
        <v>8.6</v>
      </c>
      <c r="Q270" s="186">
        <f>Q271</f>
        <v>0</v>
      </c>
      <c r="R270" s="186">
        <f>R271</f>
        <v>0</v>
      </c>
      <c r="S270" s="186">
        <f>S271</f>
        <v>8.6</v>
      </c>
      <c r="T270" s="186">
        <f>T271</f>
        <v>0</v>
      </c>
      <c r="U270" s="186">
        <f>U271</f>
        <v>0</v>
      </c>
      <c r="V270" s="186">
        <f t="shared" si="91"/>
        <v>8.6</v>
      </c>
      <c r="W270" s="186">
        <f>W271</f>
        <v>0</v>
      </c>
      <c r="X270" s="186">
        <f>X271</f>
        <v>0</v>
      </c>
      <c r="Y270" s="186">
        <f t="shared" si="92"/>
        <v>8.6</v>
      </c>
      <c r="Z270" s="186">
        <f>Z271</f>
        <v>0</v>
      </c>
      <c r="AA270" s="186">
        <f>AA271</f>
        <v>0</v>
      </c>
      <c r="AB270" s="186">
        <f t="shared" si="93"/>
        <v>8.6</v>
      </c>
      <c r="AC270" s="186">
        <f t="shared" ref="AC270:AM270" si="113">AC271</f>
        <v>0</v>
      </c>
      <c r="AD270" s="186">
        <f t="shared" si="113"/>
        <v>0</v>
      </c>
      <c r="AE270" s="186">
        <f t="shared" si="113"/>
        <v>8.6</v>
      </c>
      <c r="AF270" s="186">
        <f t="shared" si="113"/>
        <v>0</v>
      </c>
      <c r="AG270" s="186">
        <f t="shared" si="113"/>
        <v>0</v>
      </c>
      <c r="AH270" s="186">
        <f t="shared" si="88"/>
        <v>8.6</v>
      </c>
      <c r="AI270" s="186">
        <f t="shared" si="113"/>
        <v>0</v>
      </c>
      <c r="AJ270" s="186">
        <f t="shared" si="113"/>
        <v>0</v>
      </c>
      <c r="AK270" s="186">
        <f t="shared" si="89"/>
        <v>8.6</v>
      </c>
      <c r="AL270" s="186">
        <f t="shared" si="113"/>
        <v>0</v>
      </c>
      <c r="AM270" s="186">
        <f t="shared" si="113"/>
        <v>0</v>
      </c>
      <c r="AN270" s="95"/>
      <c r="AO270" s="95"/>
      <c r="AP270" s="95"/>
    </row>
    <row r="271" spans="1:42" ht="21" customHeight="1" x14ac:dyDescent="0.25">
      <c r="A271" s="5" t="s">
        <v>16</v>
      </c>
      <c r="B271" s="3" t="s">
        <v>82</v>
      </c>
      <c r="C271" s="4" t="s">
        <v>85</v>
      </c>
      <c r="D271" s="8" t="s">
        <v>161</v>
      </c>
      <c r="E271" s="8" t="s">
        <v>11</v>
      </c>
      <c r="F271" s="6">
        <v>8.6</v>
      </c>
      <c r="G271" s="6"/>
      <c r="H271" s="6">
        <f t="shared" si="108"/>
        <v>8.6</v>
      </c>
      <c r="I271" s="6"/>
      <c r="J271" s="6">
        <f t="shared" si="96"/>
        <v>8.6</v>
      </c>
      <c r="K271" s="6"/>
      <c r="L271" s="6"/>
      <c r="M271" s="6">
        <f t="shared" si="95"/>
        <v>8.6</v>
      </c>
      <c r="N271" s="6"/>
      <c r="O271" s="6"/>
      <c r="P271" s="6">
        <f t="shared" si="99"/>
        <v>8.6</v>
      </c>
      <c r="Q271" s="6"/>
      <c r="R271" s="6"/>
      <c r="S271" s="6">
        <f t="shared" si="100"/>
        <v>8.6</v>
      </c>
      <c r="T271" s="6"/>
      <c r="U271" s="6"/>
      <c r="V271" s="6">
        <f t="shared" si="91"/>
        <v>8.6</v>
      </c>
      <c r="W271" s="6"/>
      <c r="X271" s="6"/>
      <c r="Y271" s="6">
        <f t="shared" si="92"/>
        <v>8.6</v>
      </c>
      <c r="Z271" s="6"/>
      <c r="AA271" s="6"/>
      <c r="AB271" s="6">
        <f t="shared" si="93"/>
        <v>8.6</v>
      </c>
      <c r="AC271" s="6"/>
      <c r="AD271" s="6"/>
      <c r="AE271" s="6">
        <f t="shared" si="110"/>
        <v>8.6</v>
      </c>
      <c r="AF271" s="6"/>
      <c r="AG271" s="6"/>
      <c r="AH271" s="6">
        <f t="shared" si="88"/>
        <v>8.6</v>
      </c>
      <c r="AI271" s="6"/>
      <c r="AJ271" s="6"/>
      <c r="AK271" s="6">
        <f t="shared" si="89"/>
        <v>8.6</v>
      </c>
      <c r="AL271" s="133">
        <v>0</v>
      </c>
      <c r="AM271" s="133">
        <v>0</v>
      </c>
    </row>
    <row r="272" spans="1:42" ht="33.75" hidden="1" customHeight="1" x14ac:dyDescent="0.25">
      <c r="A272" s="123" t="s">
        <v>246</v>
      </c>
      <c r="B272" s="25" t="s">
        <v>82</v>
      </c>
      <c r="C272" s="4" t="s">
        <v>85</v>
      </c>
      <c r="D272" s="8" t="s">
        <v>163</v>
      </c>
      <c r="E272" s="8"/>
      <c r="F272" s="133"/>
      <c r="G272" s="133"/>
      <c r="H272" s="6">
        <f t="shared" si="108"/>
        <v>0</v>
      </c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>
        <f>W273</f>
        <v>0</v>
      </c>
      <c r="X272" s="6"/>
      <c r="Y272" s="6">
        <f t="shared" si="92"/>
        <v>0</v>
      </c>
      <c r="Z272" s="6"/>
      <c r="AA272" s="6"/>
      <c r="AB272" s="6">
        <f t="shared" si="93"/>
        <v>0</v>
      </c>
      <c r="AC272" s="6"/>
      <c r="AD272" s="6"/>
      <c r="AE272" s="6">
        <f t="shared" si="110"/>
        <v>0</v>
      </c>
      <c r="AF272" s="6"/>
      <c r="AG272" s="6"/>
      <c r="AH272" s="6">
        <f t="shared" ref="AH272:AH347" si="114">AE272+AF272+AG272</f>
        <v>0</v>
      </c>
      <c r="AI272" s="6"/>
      <c r="AJ272" s="6"/>
      <c r="AK272" s="6">
        <f t="shared" ref="AK272:AK347" si="115">AH272+AI272+AJ272</f>
        <v>0</v>
      </c>
      <c r="AL272" s="133"/>
      <c r="AM272" s="133"/>
    </row>
    <row r="273" spans="1:43" ht="48" hidden="1" customHeight="1" x14ac:dyDescent="0.25">
      <c r="A273" s="2" t="s">
        <v>194</v>
      </c>
      <c r="B273" s="3" t="s">
        <v>82</v>
      </c>
      <c r="C273" s="4" t="s">
        <v>85</v>
      </c>
      <c r="D273" s="4" t="s">
        <v>215</v>
      </c>
      <c r="E273" s="8"/>
      <c r="F273" s="133"/>
      <c r="G273" s="133"/>
      <c r="H273" s="6">
        <f t="shared" si="108"/>
        <v>0</v>
      </c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>
        <f>W274</f>
        <v>0</v>
      </c>
      <c r="X273" s="6"/>
      <c r="Y273" s="6">
        <f t="shared" si="92"/>
        <v>0</v>
      </c>
      <c r="Z273" s="6"/>
      <c r="AA273" s="6"/>
      <c r="AB273" s="6">
        <f t="shared" si="93"/>
        <v>0</v>
      </c>
      <c r="AC273" s="6"/>
      <c r="AD273" s="6"/>
      <c r="AE273" s="6">
        <f t="shared" si="110"/>
        <v>0</v>
      </c>
      <c r="AF273" s="6"/>
      <c r="AG273" s="6"/>
      <c r="AH273" s="6">
        <f t="shared" si="114"/>
        <v>0</v>
      </c>
      <c r="AI273" s="6"/>
      <c r="AJ273" s="6"/>
      <c r="AK273" s="6">
        <f t="shared" si="115"/>
        <v>0</v>
      </c>
      <c r="AL273" s="133"/>
      <c r="AM273" s="133"/>
    </row>
    <row r="274" spans="1:43" ht="21" hidden="1" customHeight="1" x14ac:dyDescent="0.25">
      <c r="A274" s="7" t="s">
        <v>10</v>
      </c>
      <c r="B274" s="3" t="s">
        <v>82</v>
      </c>
      <c r="C274" s="4" t="s">
        <v>85</v>
      </c>
      <c r="D274" s="4" t="s">
        <v>215</v>
      </c>
      <c r="E274" s="8" t="s">
        <v>11</v>
      </c>
      <c r="F274" s="133"/>
      <c r="G274" s="133"/>
      <c r="H274" s="6">
        <f t="shared" si="108"/>
        <v>0</v>
      </c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>
        <f t="shared" si="92"/>
        <v>0</v>
      </c>
      <c r="Z274" s="6"/>
      <c r="AA274" s="6"/>
      <c r="AB274" s="6">
        <f t="shared" si="93"/>
        <v>0</v>
      </c>
      <c r="AC274" s="6"/>
      <c r="AD274" s="6"/>
      <c r="AE274" s="6">
        <f t="shared" si="110"/>
        <v>0</v>
      </c>
      <c r="AF274" s="6"/>
      <c r="AG274" s="6"/>
      <c r="AH274" s="6">
        <f t="shared" si="114"/>
        <v>0</v>
      </c>
      <c r="AI274" s="6"/>
      <c r="AJ274" s="6"/>
      <c r="AK274" s="6">
        <f t="shared" si="115"/>
        <v>0</v>
      </c>
      <c r="AL274" s="133"/>
      <c r="AM274" s="133"/>
    </row>
    <row r="275" spans="1:43" ht="33.75" hidden="1" customHeight="1" x14ac:dyDescent="0.25">
      <c r="A275" s="40" t="s">
        <v>274</v>
      </c>
      <c r="B275" s="3" t="s">
        <v>82</v>
      </c>
      <c r="C275" s="4" t="s">
        <v>85</v>
      </c>
      <c r="D275" s="4" t="s">
        <v>277</v>
      </c>
      <c r="E275" s="8"/>
      <c r="F275" s="133"/>
      <c r="G275" s="133"/>
      <c r="H275" s="6">
        <f t="shared" si="108"/>
        <v>0</v>
      </c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>
        <f t="shared" si="92"/>
        <v>0</v>
      </c>
      <c r="Z275" s="6"/>
      <c r="AA275" s="6">
        <f>AA276</f>
        <v>0</v>
      </c>
      <c r="AB275" s="6">
        <f t="shared" si="93"/>
        <v>0</v>
      </c>
      <c r="AC275" s="6"/>
      <c r="AD275" s="6"/>
      <c r="AE275" s="6">
        <f t="shared" si="110"/>
        <v>0</v>
      </c>
      <c r="AF275" s="6"/>
      <c r="AG275" s="6"/>
      <c r="AH275" s="6">
        <f t="shared" si="114"/>
        <v>0</v>
      </c>
      <c r="AI275" s="6"/>
      <c r="AJ275" s="6"/>
      <c r="AK275" s="6">
        <f t="shared" si="115"/>
        <v>0</v>
      </c>
      <c r="AL275" s="133"/>
      <c r="AM275" s="133"/>
    </row>
    <row r="276" spans="1:43" ht="21" hidden="1" customHeight="1" x14ac:dyDescent="0.25">
      <c r="A276" s="40" t="s">
        <v>16</v>
      </c>
      <c r="B276" s="3" t="s">
        <v>82</v>
      </c>
      <c r="C276" s="4" t="s">
        <v>85</v>
      </c>
      <c r="D276" s="4" t="s">
        <v>277</v>
      </c>
      <c r="E276" s="8" t="s">
        <v>11</v>
      </c>
      <c r="F276" s="133"/>
      <c r="G276" s="133"/>
      <c r="H276" s="6">
        <f t="shared" si="108"/>
        <v>0</v>
      </c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>
        <f t="shared" si="92"/>
        <v>0</v>
      </c>
      <c r="Z276" s="6"/>
      <c r="AA276" s="6"/>
      <c r="AB276" s="6">
        <f t="shared" si="93"/>
        <v>0</v>
      </c>
      <c r="AC276" s="6"/>
      <c r="AD276" s="6"/>
      <c r="AE276" s="6">
        <f t="shared" si="110"/>
        <v>0</v>
      </c>
      <c r="AF276" s="6"/>
      <c r="AG276" s="6"/>
      <c r="AH276" s="6">
        <f t="shared" si="114"/>
        <v>0</v>
      </c>
      <c r="AI276" s="6"/>
      <c r="AJ276" s="6"/>
      <c r="AK276" s="6">
        <f t="shared" si="115"/>
        <v>0</v>
      </c>
      <c r="AL276" s="133"/>
      <c r="AM276" s="133"/>
    </row>
    <row r="277" spans="1:43" ht="45.75" customHeight="1" x14ac:dyDescent="0.25">
      <c r="A277" s="178" t="s">
        <v>390</v>
      </c>
      <c r="B277" s="209">
        <v>913</v>
      </c>
      <c r="C277" s="210" t="s">
        <v>85</v>
      </c>
      <c r="D277" s="192" t="s">
        <v>166</v>
      </c>
      <c r="E277" s="192"/>
      <c r="F277" s="193">
        <f>F282+F290</f>
        <v>23115.4</v>
      </c>
      <c r="G277" s="193">
        <f>G278+G286+G294</f>
        <v>39032.300000000003</v>
      </c>
      <c r="H277" s="193">
        <f t="shared" si="108"/>
        <v>62147.700000000004</v>
      </c>
      <c r="I277" s="193">
        <f t="shared" ref="I277:AK277" si="116">I279+I280+I281+I282+I294</f>
        <v>0</v>
      </c>
      <c r="J277" s="193">
        <f t="shared" si="116"/>
        <v>26511.5</v>
      </c>
      <c r="K277" s="193">
        <f t="shared" si="116"/>
        <v>0</v>
      </c>
      <c r="L277" s="193">
        <f t="shared" si="116"/>
        <v>0</v>
      </c>
      <c r="M277" s="193">
        <f t="shared" si="116"/>
        <v>26511.5</v>
      </c>
      <c r="N277" s="193">
        <f t="shared" si="116"/>
        <v>0</v>
      </c>
      <c r="O277" s="193">
        <f t="shared" si="116"/>
        <v>0</v>
      </c>
      <c r="P277" s="193">
        <f t="shared" si="116"/>
        <v>26511.5</v>
      </c>
      <c r="Q277" s="193">
        <f t="shared" si="116"/>
        <v>0</v>
      </c>
      <c r="R277" s="193">
        <f t="shared" si="116"/>
        <v>0</v>
      </c>
      <c r="S277" s="193">
        <f t="shared" si="116"/>
        <v>26511.5</v>
      </c>
      <c r="T277" s="193">
        <f t="shared" si="116"/>
        <v>0</v>
      </c>
      <c r="U277" s="193">
        <f t="shared" si="116"/>
        <v>0</v>
      </c>
      <c r="V277" s="193">
        <f t="shared" si="116"/>
        <v>26511.5</v>
      </c>
      <c r="W277" s="193">
        <f t="shared" si="116"/>
        <v>0</v>
      </c>
      <c r="X277" s="193">
        <f t="shared" si="116"/>
        <v>0</v>
      </c>
      <c r="Y277" s="193">
        <f t="shared" si="116"/>
        <v>26511.5</v>
      </c>
      <c r="Z277" s="193">
        <f t="shared" si="116"/>
        <v>0</v>
      </c>
      <c r="AA277" s="193">
        <f t="shared" si="116"/>
        <v>0</v>
      </c>
      <c r="AB277" s="193">
        <f t="shared" si="116"/>
        <v>26511.5</v>
      </c>
      <c r="AC277" s="193">
        <f t="shared" si="116"/>
        <v>0</v>
      </c>
      <c r="AD277" s="193">
        <f t="shared" si="116"/>
        <v>0</v>
      </c>
      <c r="AE277" s="193">
        <f t="shared" si="116"/>
        <v>26511.5</v>
      </c>
      <c r="AF277" s="193">
        <f t="shared" si="116"/>
        <v>0</v>
      </c>
      <c r="AG277" s="193">
        <f t="shared" si="116"/>
        <v>0</v>
      </c>
      <c r="AH277" s="193">
        <f t="shared" si="116"/>
        <v>26511.5</v>
      </c>
      <c r="AI277" s="193">
        <f t="shared" si="116"/>
        <v>0</v>
      </c>
      <c r="AJ277" s="193">
        <f t="shared" si="116"/>
        <v>0</v>
      </c>
      <c r="AK277" s="193">
        <f t="shared" si="116"/>
        <v>26511.5</v>
      </c>
      <c r="AL277" s="193">
        <f>AL278+AL286+AL294+AL282+AL290</f>
        <v>0</v>
      </c>
      <c r="AM277" s="193">
        <f>AM278+AM286+AM294+AM282+AM290</f>
        <v>0</v>
      </c>
      <c r="AO277" s="32" t="s">
        <v>251</v>
      </c>
    </row>
    <row r="278" spans="1:43" ht="45.75" customHeight="1" x14ac:dyDescent="0.25">
      <c r="A278" s="67" t="s">
        <v>309</v>
      </c>
      <c r="B278" s="25">
        <v>913</v>
      </c>
      <c r="C278" s="4" t="s">
        <v>85</v>
      </c>
      <c r="D278" s="8" t="s">
        <v>300</v>
      </c>
      <c r="E278" s="8"/>
      <c r="F278" s="150"/>
      <c r="G278" s="133">
        <f>G279+G280+G281</f>
        <v>15152.4</v>
      </c>
      <c r="H278" s="6">
        <f t="shared" si="108"/>
        <v>15152.4</v>
      </c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133">
        <f t="shared" ref="AL278:AM278" si="117">AL279+AL280+AL281</f>
        <v>0</v>
      </c>
      <c r="AM278" s="133">
        <f t="shared" si="117"/>
        <v>0</v>
      </c>
    </row>
    <row r="279" spans="1:43" ht="60" customHeight="1" x14ac:dyDescent="0.25">
      <c r="A279" s="1" t="s">
        <v>299</v>
      </c>
      <c r="B279" s="25" t="s">
        <v>82</v>
      </c>
      <c r="C279" s="4" t="s">
        <v>85</v>
      </c>
      <c r="D279" s="8" t="s">
        <v>189</v>
      </c>
      <c r="E279" s="8" t="s">
        <v>9</v>
      </c>
      <c r="F279" s="6"/>
      <c r="G279" s="6">
        <v>15152.4</v>
      </c>
      <c r="H279" s="6">
        <f t="shared" si="108"/>
        <v>15152.4</v>
      </c>
      <c r="I279" s="6"/>
      <c r="J279" s="6">
        <f t="shared" si="96"/>
        <v>15152.4</v>
      </c>
      <c r="K279" s="6"/>
      <c r="L279" s="6"/>
      <c r="M279" s="6">
        <f t="shared" si="95"/>
        <v>15152.4</v>
      </c>
      <c r="N279" s="6"/>
      <c r="O279" s="6"/>
      <c r="P279" s="6">
        <f t="shared" si="99"/>
        <v>15152.4</v>
      </c>
      <c r="Q279" s="6"/>
      <c r="R279" s="6"/>
      <c r="S279" s="6">
        <f t="shared" si="100"/>
        <v>15152.4</v>
      </c>
      <c r="T279" s="6"/>
      <c r="U279" s="6"/>
      <c r="V279" s="6">
        <f t="shared" si="91"/>
        <v>15152.4</v>
      </c>
      <c r="W279" s="6"/>
      <c r="X279" s="6"/>
      <c r="Y279" s="6">
        <f t="shared" si="92"/>
        <v>15152.4</v>
      </c>
      <c r="Z279" s="6"/>
      <c r="AA279" s="6"/>
      <c r="AB279" s="6">
        <f t="shared" ref="AB279:AB344" si="118">Y279+Z279+AA279</f>
        <v>15152.4</v>
      </c>
      <c r="AC279" s="6"/>
      <c r="AD279" s="6"/>
      <c r="AE279" s="6">
        <f t="shared" si="110"/>
        <v>15152.4</v>
      </c>
      <c r="AF279" s="6"/>
      <c r="AG279" s="6"/>
      <c r="AH279" s="6">
        <f t="shared" si="114"/>
        <v>15152.4</v>
      </c>
      <c r="AI279" s="6"/>
      <c r="AJ279" s="6"/>
      <c r="AK279" s="6">
        <f t="shared" si="115"/>
        <v>15152.4</v>
      </c>
      <c r="AL279" s="6"/>
      <c r="AM279" s="6"/>
      <c r="AN279" s="32">
        <v>100</v>
      </c>
      <c r="AO279" s="96">
        <f>J279+J280+J291+J295</f>
        <v>21515.3</v>
      </c>
      <c r="AP279" s="96">
        <f>AL279+AL280+AL291+AL295</f>
        <v>0</v>
      </c>
      <c r="AQ279" s="96">
        <f>AM279+AM280+AM291+AM295</f>
        <v>0</v>
      </c>
    </row>
    <row r="280" spans="1:43" ht="24" customHeight="1" x14ac:dyDescent="0.25">
      <c r="A280" s="1" t="s">
        <v>299</v>
      </c>
      <c r="B280" s="25">
        <v>913</v>
      </c>
      <c r="C280" s="4" t="s">
        <v>85</v>
      </c>
      <c r="D280" s="8" t="s">
        <v>190</v>
      </c>
      <c r="E280" s="8" t="s">
        <v>9</v>
      </c>
      <c r="F280" s="6"/>
      <c r="G280" s="6"/>
      <c r="H280" s="6">
        <f t="shared" si="108"/>
        <v>0</v>
      </c>
      <c r="I280" s="6"/>
      <c r="J280" s="6">
        <f t="shared" si="96"/>
        <v>0</v>
      </c>
      <c r="K280" s="6"/>
      <c r="L280" s="6"/>
      <c r="M280" s="6">
        <f t="shared" si="95"/>
        <v>0</v>
      </c>
      <c r="N280" s="6"/>
      <c r="O280" s="6"/>
      <c r="P280" s="6">
        <f t="shared" si="99"/>
        <v>0</v>
      </c>
      <c r="Q280" s="6"/>
      <c r="R280" s="6"/>
      <c r="S280" s="6">
        <f t="shared" si="100"/>
        <v>0</v>
      </c>
      <c r="T280" s="6"/>
      <c r="U280" s="6"/>
      <c r="V280" s="6">
        <f t="shared" si="91"/>
        <v>0</v>
      </c>
      <c r="W280" s="6"/>
      <c r="X280" s="6"/>
      <c r="Y280" s="6">
        <f t="shared" si="92"/>
        <v>0</v>
      </c>
      <c r="Z280" s="6"/>
      <c r="AA280" s="6"/>
      <c r="AB280" s="6">
        <f t="shared" si="118"/>
        <v>0</v>
      </c>
      <c r="AC280" s="6"/>
      <c r="AD280" s="6"/>
      <c r="AE280" s="6">
        <f t="shared" si="110"/>
        <v>0</v>
      </c>
      <c r="AF280" s="6"/>
      <c r="AG280" s="6"/>
      <c r="AH280" s="6">
        <f t="shared" si="114"/>
        <v>0</v>
      </c>
      <c r="AI280" s="6"/>
      <c r="AJ280" s="6"/>
      <c r="AK280" s="6">
        <f t="shared" si="115"/>
        <v>0</v>
      </c>
      <c r="AL280" s="6"/>
      <c r="AM280" s="6"/>
      <c r="AN280" s="32">
        <v>200</v>
      </c>
      <c r="AO280" s="96">
        <f>J281+J292+J296</f>
        <v>5393.4</v>
      </c>
      <c r="AP280" s="96">
        <f>H281+H292+H296</f>
        <v>5393.4</v>
      </c>
      <c r="AQ280" s="96">
        <f>K281+K292+K296</f>
        <v>0</v>
      </c>
    </row>
    <row r="281" spans="1:43" ht="21" customHeight="1" x14ac:dyDescent="0.25">
      <c r="A281" s="1" t="s">
        <v>301</v>
      </c>
      <c r="B281" s="25">
        <v>913</v>
      </c>
      <c r="C281" s="4" t="s">
        <v>85</v>
      </c>
      <c r="D281" s="8" t="s">
        <v>191</v>
      </c>
      <c r="E281" s="8" t="s">
        <v>11</v>
      </c>
      <c r="F281" s="6"/>
      <c r="G281" s="6"/>
      <c r="H281" s="6">
        <f t="shared" si="108"/>
        <v>0</v>
      </c>
      <c r="I281" s="6"/>
      <c r="J281" s="6">
        <f t="shared" si="96"/>
        <v>0</v>
      </c>
      <c r="K281" s="6"/>
      <c r="L281" s="6"/>
      <c r="M281" s="6">
        <f t="shared" si="95"/>
        <v>0</v>
      </c>
      <c r="N281" s="6"/>
      <c r="O281" s="6"/>
      <c r="P281" s="6">
        <f t="shared" si="99"/>
        <v>0</v>
      </c>
      <c r="Q281" s="6"/>
      <c r="R281" s="6"/>
      <c r="S281" s="6">
        <f t="shared" si="100"/>
        <v>0</v>
      </c>
      <c r="T281" s="6"/>
      <c r="U281" s="6"/>
      <c r="V281" s="6">
        <f t="shared" si="91"/>
        <v>0</v>
      </c>
      <c r="W281" s="6"/>
      <c r="X281" s="6"/>
      <c r="Y281" s="6">
        <f t="shared" ref="Y281:Y347" si="119">V281+W281+X281</f>
        <v>0</v>
      </c>
      <c r="Z281" s="6"/>
      <c r="AA281" s="6"/>
      <c r="AB281" s="6">
        <f t="shared" si="118"/>
        <v>0</v>
      </c>
      <c r="AC281" s="6"/>
      <c r="AD281" s="6"/>
      <c r="AE281" s="6">
        <f t="shared" si="110"/>
        <v>0</v>
      </c>
      <c r="AF281" s="6"/>
      <c r="AG281" s="6"/>
      <c r="AH281" s="6">
        <f t="shared" si="114"/>
        <v>0</v>
      </c>
      <c r="AI281" s="6"/>
      <c r="AJ281" s="6"/>
      <c r="AK281" s="6">
        <f t="shared" si="115"/>
        <v>0</v>
      </c>
      <c r="AL281" s="6"/>
      <c r="AM281" s="6"/>
      <c r="AN281" s="32">
        <v>800</v>
      </c>
      <c r="AO281" s="96">
        <f>J293</f>
        <v>0</v>
      </c>
      <c r="AP281" s="96">
        <f>H293</f>
        <v>0</v>
      </c>
      <c r="AQ281" s="96">
        <f>K293</f>
        <v>0</v>
      </c>
    </row>
    <row r="282" spans="1:43" ht="55.5" customHeight="1" x14ac:dyDescent="0.25">
      <c r="A282" s="137" t="s">
        <v>308</v>
      </c>
      <c r="B282" s="138">
        <v>913</v>
      </c>
      <c r="C282" s="139" t="s">
        <v>85</v>
      </c>
      <c r="D282" s="8" t="s">
        <v>166</v>
      </c>
      <c r="E282" s="8"/>
      <c r="F282" s="133">
        <f>F283+F284+F285</f>
        <v>11359.1</v>
      </c>
      <c r="G282" s="133">
        <f>SUM(G291:G293)</f>
        <v>0</v>
      </c>
      <c r="H282" s="6">
        <f t="shared" si="108"/>
        <v>11359.1</v>
      </c>
      <c r="I282" s="6"/>
      <c r="J282" s="6">
        <f t="shared" si="96"/>
        <v>11359.1</v>
      </c>
      <c r="K282" s="6"/>
      <c r="L282" s="6"/>
      <c r="M282" s="6">
        <f t="shared" si="95"/>
        <v>11359.1</v>
      </c>
      <c r="N282" s="6"/>
      <c r="O282" s="6"/>
      <c r="P282" s="6">
        <f t="shared" si="99"/>
        <v>11359.1</v>
      </c>
      <c r="Q282" s="6"/>
      <c r="R282" s="6"/>
      <c r="S282" s="6">
        <f t="shared" si="100"/>
        <v>11359.1</v>
      </c>
      <c r="T282" s="6"/>
      <c r="U282" s="6">
        <f>U291+U292+U293</f>
        <v>0</v>
      </c>
      <c r="V282" s="6">
        <f t="shared" ref="V282:V348" si="120">S282+T282+U282</f>
        <v>11359.1</v>
      </c>
      <c r="W282" s="6"/>
      <c r="X282" s="6"/>
      <c r="Y282" s="6">
        <f t="shared" si="119"/>
        <v>11359.1</v>
      </c>
      <c r="Z282" s="6"/>
      <c r="AA282" s="6">
        <f>AA291+AA292+AA293</f>
        <v>0</v>
      </c>
      <c r="AB282" s="6">
        <f t="shared" si="118"/>
        <v>11359.1</v>
      </c>
      <c r="AC282" s="6"/>
      <c r="AD282" s="6"/>
      <c r="AE282" s="6">
        <f t="shared" si="110"/>
        <v>11359.1</v>
      </c>
      <c r="AF282" s="6"/>
      <c r="AG282" s="6"/>
      <c r="AH282" s="6">
        <f t="shared" si="114"/>
        <v>11359.1</v>
      </c>
      <c r="AI282" s="6"/>
      <c r="AJ282" s="6"/>
      <c r="AK282" s="6">
        <f t="shared" si="115"/>
        <v>11359.1</v>
      </c>
      <c r="AL282" s="133">
        <f>AL283+AL284+AL285</f>
        <v>0</v>
      </c>
      <c r="AM282" s="133">
        <f>AM283+AM284+AM285</f>
        <v>0</v>
      </c>
      <c r="AO282" s="96">
        <f>SUM(AO279:AO281)</f>
        <v>26908.699999999997</v>
      </c>
      <c r="AP282" s="96">
        <f>SUM(AP279:AP281)</f>
        <v>5393.4</v>
      </c>
      <c r="AQ282" s="96">
        <f>SUM(AQ279:AQ281)</f>
        <v>0</v>
      </c>
    </row>
    <row r="283" spans="1:43" ht="61.5" customHeight="1" x14ac:dyDescent="0.25">
      <c r="A283" s="1" t="s">
        <v>302</v>
      </c>
      <c r="B283" s="25">
        <v>913</v>
      </c>
      <c r="C283" s="4" t="s">
        <v>85</v>
      </c>
      <c r="D283" s="8" t="s">
        <v>166</v>
      </c>
      <c r="E283" s="8" t="s">
        <v>9</v>
      </c>
      <c r="F283" s="6">
        <v>4516.8</v>
      </c>
      <c r="G283" s="6"/>
      <c r="H283" s="6">
        <f t="shared" si="108"/>
        <v>4516.8</v>
      </c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O283" s="96"/>
      <c r="AP283" s="96"/>
      <c r="AQ283" s="96"/>
    </row>
    <row r="284" spans="1:43" ht="39" customHeight="1" x14ac:dyDescent="0.25">
      <c r="A284" s="1" t="s">
        <v>303</v>
      </c>
      <c r="B284" s="25">
        <v>913</v>
      </c>
      <c r="C284" s="4" t="s">
        <v>85</v>
      </c>
      <c r="D284" s="8" t="s">
        <v>166</v>
      </c>
      <c r="E284" s="8" t="s">
        <v>11</v>
      </c>
      <c r="F284" s="6">
        <v>6488.7</v>
      </c>
      <c r="G284" s="6"/>
      <c r="H284" s="6">
        <f t="shared" si="108"/>
        <v>6488.7</v>
      </c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O284" s="96"/>
      <c r="AP284" s="96"/>
      <c r="AQ284" s="96"/>
    </row>
    <row r="285" spans="1:43" ht="39" customHeight="1" x14ac:dyDescent="0.25">
      <c r="A285" s="1" t="s">
        <v>304</v>
      </c>
      <c r="B285" s="25">
        <v>913</v>
      </c>
      <c r="C285" s="4" t="s">
        <v>85</v>
      </c>
      <c r="D285" s="8" t="s">
        <v>166</v>
      </c>
      <c r="E285" s="8" t="s">
        <v>20</v>
      </c>
      <c r="F285" s="6">
        <v>353.6</v>
      </c>
      <c r="G285" s="6"/>
      <c r="H285" s="6">
        <f t="shared" si="108"/>
        <v>353.6</v>
      </c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>
        <f>159-159</f>
        <v>0</v>
      </c>
      <c r="AM285" s="6">
        <f>159-159</f>
        <v>0</v>
      </c>
      <c r="AO285" s="96"/>
      <c r="AP285" s="96"/>
      <c r="AQ285" s="96"/>
    </row>
    <row r="286" spans="1:43" ht="59.25" customHeight="1" x14ac:dyDescent="0.25">
      <c r="A286" s="141" t="s">
        <v>307</v>
      </c>
      <c r="B286" s="25">
        <v>913</v>
      </c>
      <c r="C286" s="8" t="s">
        <v>85</v>
      </c>
      <c r="D286" s="8" t="s">
        <v>242</v>
      </c>
      <c r="E286" s="8"/>
      <c r="F286" s="6"/>
      <c r="G286" s="133">
        <f>G287+G288+G289</f>
        <v>23879.9</v>
      </c>
      <c r="H286" s="6">
        <f t="shared" si="108"/>
        <v>23879.9</v>
      </c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  <c r="AE286" s="133"/>
      <c r="AF286" s="133"/>
      <c r="AG286" s="133"/>
      <c r="AH286" s="133"/>
      <c r="AI286" s="133"/>
      <c r="AJ286" s="133"/>
      <c r="AK286" s="133"/>
      <c r="AL286" s="133">
        <f>AL287+AL288+AL289</f>
        <v>0</v>
      </c>
      <c r="AM286" s="133">
        <f>AM287+AM288+AM289</f>
        <v>0</v>
      </c>
      <c r="AO286" s="96"/>
      <c r="AP286" s="96"/>
      <c r="AQ286" s="96"/>
    </row>
    <row r="287" spans="1:43" ht="59.25" customHeight="1" x14ac:dyDescent="0.25">
      <c r="A287" s="1" t="s">
        <v>305</v>
      </c>
      <c r="B287" s="25">
        <v>913</v>
      </c>
      <c r="C287" s="8" t="s">
        <v>85</v>
      </c>
      <c r="D287" s="8" t="s">
        <v>243</v>
      </c>
      <c r="E287" s="8" t="s">
        <v>9</v>
      </c>
      <c r="F287" s="6"/>
      <c r="G287" s="6">
        <v>23879.9</v>
      </c>
      <c r="H287" s="6">
        <f t="shared" si="108"/>
        <v>23879.9</v>
      </c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O287" s="96"/>
      <c r="AP287" s="96"/>
      <c r="AQ287" s="96"/>
    </row>
    <row r="288" spans="1:43" ht="18.75" customHeight="1" x14ac:dyDescent="0.25">
      <c r="A288" s="1" t="s">
        <v>305</v>
      </c>
      <c r="B288" s="25">
        <v>913</v>
      </c>
      <c r="C288" s="8" t="s">
        <v>85</v>
      </c>
      <c r="D288" s="8" t="s">
        <v>244</v>
      </c>
      <c r="E288" s="8" t="s">
        <v>9</v>
      </c>
      <c r="F288" s="6"/>
      <c r="G288" s="6"/>
      <c r="H288" s="6">
        <f t="shared" si="108"/>
        <v>0</v>
      </c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O288" s="96"/>
      <c r="AP288" s="96"/>
      <c r="AQ288" s="96"/>
    </row>
    <row r="289" spans="1:43" ht="23.25" customHeight="1" x14ac:dyDescent="0.25">
      <c r="A289" s="1" t="s">
        <v>306</v>
      </c>
      <c r="B289" s="25">
        <v>913</v>
      </c>
      <c r="C289" s="8" t="s">
        <v>85</v>
      </c>
      <c r="D289" s="8" t="s">
        <v>245</v>
      </c>
      <c r="E289" s="8" t="s">
        <v>11</v>
      </c>
      <c r="F289" s="6"/>
      <c r="G289" s="6"/>
      <c r="H289" s="133">
        <f t="shared" si="108"/>
        <v>0</v>
      </c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O289" s="96"/>
      <c r="AP289" s="96"/>
      <c r="AQ289" s="96"/>
    </row>
    <row r="290" spans="1:43" ht="39" customHeight="1" x14ac:dyDescent="0.25">
      <c r="A290" s="1" t="s">
        <v>310</v>
      </c>
      <c r="B290" s="25">
        <v>913</v>
      </c>
      <c r="C290" s="4" t="s">
        <v>85</v>
      </c>
      <c r="D290" s="8" t="s">
        <v>166</v>
      </c>
      <c r="E290" s="8"/>
      <c r="F290" s="133">
        <f>F291+F292+F293</f>
        <v>11756.3</v>
      </c>
      <c r="G290" s="133">
        <f t="shared" ref="G290:AM290" si="121">G291+G292+G293</f>
        <v>0</v>
      </c>
      <c r="H290" s="133">
        <f t="shared" si="121"/>
        <v>11756.3</v>
      </c>
      <c r="I290" s="133">
        <f t="shared" si="121"/>
        <v>0</v>
      </c>
      <c r="J290" s="133">
        <f t="shared" si="121"/>
        <v>11756.3</v>
      </c>
      <c r="K290" s="133">
        <f t="shared" si="121"/>
        <v>0</v>
      </c>
      <c r="L290" s="133">
        <f t="shared" si="121"/>
        <v>0</v>
      </c>
      <c r="M290" s="133">
        <f t="shared" si="121"/>
        <v>11756.3</v>
      </c>
      <c r="N290" s="133">
        <f t="shared" si="121"/>
        <v>0</v>
      </c>
      <c r="O290" s="133">
        <f t="shared" si="121"/>
        <v>0</v>
      </c>
      <c r="P290" s="133">
        <f t="shared" si="121"/>
        <v>11756.3</v>
      </c>
      <c r="Q290" s="133">
        <f t="shared" si="121"/>
        <v>0</v>
      </c>
      <c r="R290" s="133">
        <f t="shared" si="121"/>
        <v>0</v>
      </c>
      <c r="S290" s="133">
        <f t="shared" si="121"/>
        <v>11756.3</v>
      </c>
      <c r="T290" s="133">
        <f t="shared" si="121"/>
        <v>0</v>
      </c>
      <c r="U290" s="133">
        <f t="shared" si="121"/>
        <v>0</v>
      </c>
      <c r="V290" s="133">
        <f t="shared" si="121"/>
        <v>11756.3</v>
      </c>
      <c r="W290" s="133">
        <f t="shared" si="121"/>
        <v>0</v>
      </c>
      <c r="X290" s="133">
        <f t="shared" si="121"/>
        <v>0</v>
      </c>
      <c r="Y290" s="133">
        <f t="shared" si="121"/>
        <v>11756.3</v>
      </c>
      <c r="Z290" s="133">
        <f t="shared" si="121"/>
        <v>0</v>
      </c>
      <c r="AA290" s="133">
        <f t="shared" si="121"/>
        <v>0</v>
      </c>
      <c r="AB290" s="133">
        <f t="shared" si="121"/>
        <v>11756.3</v>
      </c>
      <c r="AC290" s="133">
        <f t="shared" si="121"/>
        <v>0</v>
      </c>
      <c r="AD290" s="133">
        <f t="shared" si="121"/>
        <v>0</v>
      </c>
      <c r="AE290" s="133">
        <f t="shared" si="121"/>
        <v>11756.3</v>
      </c>
      <c r="AF290" s="133">
        <f t="shared" si="121"/>
        <v>0</v>
      </c>
      <c r="AG290" s="133">
        <f t="shared" si="121"/>
        <v>0</v>
      </c>
      <c r="AH290" s="133">
        <f t="shared" si="121"/>
        <v>11756.3</v>
      </c>
      <c r="AI290" s="133">
        <f t="shared" si="121"/>
        <v>0</v>
      </c>
      <c r="AJ290" s="133">
        <f t="shared" si="121"/>
        <v>0</v>
      </c>
      <c r="AK290" s="133">
        <f t="shared" si="121"/>
        <v>11756.3</v>
      </c>
      <c r="AL290" s="133">
        <f t="shared" si="121"/>
        <v>0</v>
      </c>
      <c r="AM290" s="133">
        <f t="shared" si="121"/>
        <v>0</v>
      </c>
      <c r="AO290" s="96"/>
      <c r="AP290" s="96"/>
      <c r="AQ290" s="96"/>
    </row>
    <row r="291" spans="1:43" ht="41.25" customHeight="1" x14ac:dyDescent="0.25">
      <c r="A291" s="1" t="s">
        <v>314</v>
      </c>
      <c r="B291" s="25">
        <v>913</v>
      </c>
      <c r="C291" s="4" t="s">
        <v>85</v>
      </c>
      <c r="D291" s="8" t="s">
        <v>166</v>
      </c>
      <c r="E291" s="8" t="s">
        <v>9</v>
      </c>
      <c r="F291" s="6">
        <v>6362.9</v>
      </c>
      <c r="G291" s="6"/>
      <c r="H291" s="6">
        <f t="shared" ref="H291:H303" si="122">F291+G291</f>
        <v>6362.9</v>
      </c>
      <c r="I291" s="6"/>
      <c r="J291" s="6">
        <f t="shared" si="96"/>
        <v>6362.9</v>
      </c>
      <c r="K291" s="6"/>
      <c r="L291" s="6"/>
      <c r="M291" s="6">
        <f t="shared" si="95"/>
        <v>6362.9</v>
      </c>
      <c r="N291" s="6"/>
      <c r="O291" s="6"/>
      <c r="P291" s="6">
        <f t="shared" si="99"/>
        <v>6362.9</v>
      </c>
      <c r="Q291" s="6"/>
      <c r="R291" s="6"/>
      <c r="S291" s="6">
        <f t="shared" si="100"/>
        <v>6362.9</v>
      </c>
      <c r="T291" s="6"/>
      <c r="U291" s="6"/>
      <c r="V291" s="6">
        <f t="shared" si="120"/>
        <v>6362.9</v>
      </c>
      <c r="W291" s="6"/>
      <c r="X291" s="6"/>
      <c r="Y291" s="6">
        <f t="shared" si="119"/>
        <v>6362.9</v>
      </c>
      <c r="Z291" s="6"/>
      <c r="AA291" s="6"/>
      <c r="AB291" s="6">
        <f t="shared" si="118"/>
        <v>6362.9</v>
      </c>
      <c r="AC291" s="6"/>
      <c r="AD291" s="6"/>
      <c r="AE291" s="6">
        <f t="shared" si="110"/>
        <v>6362.9</v>
      </c>
      <c r="AF291" s="6"/>
      <c r="AG291" s="6"/>
      <c r="AH291" s="6">
        <f t="shared" si="114"/>
        <v>6362.9</v>
      </c>
      <c r="AI291" s="6"/>
      <c r="AJ291" s="6"/>
      <c r="AK291" s="6">
        <f t="shared" si="115"/>
        <v>6362.9</v>
      </c>
      <c r="AL291" s="6"/>
      <c r="AM291" s="6"/>
    </row>
    <row r="292" spans="1:43" ht="47.25" customHeight="1" x14ac:dyDescent="0.25">
      <c r="A292" s="1" t="s">
        <v>438</v>
      </c>
      <c r="B292" s="25">
        <v>913</v>
      </c>
      <c r="C292" s="4" t="s">
        <v>85</v>
      </c>
      <c r="D292" s="8" t="s">
        <v>166</v>
      </c>
      <c r="E292" s="8" t="s">
        <v>11</v>
      </c>
      <c r="F292" s="6">
        <v>5393.4</v>
      </c>
      <c r="G292" s="6"/>
      <c r="H292" s="6">
        <f t="shared" si="122"/>
        <v>5393.4</v>
      </c>
      <c r="I292" s="6"/>
      <c r="J292" s="6">
        <f t="shared" si="96"/>
        <v>5393.4</v>
      </c>
      <c r="K292" s="6"/>
      <c r="L292" s="6"/>
      <c r="M292" s="6">
        <f t="shared" si="95"/>
        <v>5393.4</v>
      </c>
      <c r="N292" s="6"/>
      <c r="O292" s="6"/>
      <c r="P292" s="6">
        <f t="shared" si="99"/>
        <v>5393.4</v>
      </c>
      <c r="Q292" s="6"/>
      <c r="R292" s="6"/>
      <c r="S292" s="6">
        <f t="shared" si="100"/>
        <v>5393.4</v>
      </c>
      <c r="T292" s="6"/>
      <c r="U292" s="6"/>
      <c r="V292" s="6">
        <f t="shared" si="120"/>
        <v>5393.4</v>
      </c>
      <c r="W292" s="6"/>
      <c r="X292" s="6"/>
      <c r="Y292" s="6">
        <f t="shared" si="119"/>
        <v>5393.4</v>
      </c>
      <c r="Z292" s="6"/>
      <c r="AA292" s="33"/>
      <c r="AB292" s="6">
        <f t="shared" si="118"/>
        <v>5393.4</v>
      </c>
      <c r="AC292" s="6"/>
      <c r="AD292" s="6"/>
      <c r="AE292" s="6">
        <f t="shared" si="110"/>
        <v>5393.4</v>
      </c>
      <c r="AF292" s="6"/>
      <c r="AG292" s="6"/>
      <c r="AH292" s="6">
        <f t="shared" si="114"/>
        <v>5393.4</v>
      </c>
      <c r="AI292" s="6"/>
      <c r="AJ292" s="6"/>
      <c r="AK292" s="6">
        <f t="shared" si="115"/>
        <v>5393.4</v>
      </c>
      <c r="AL292" s="6"/>
      <c r="AM292" s="6"/>
    </row>
    <row r="293" spans="1:43" ht="25.5" hidden="1" customHeight="1" x14ac:dyDescent="0.25">
      <c r="A293" s="1" t="s">
        <v>19</v>
      </c>
      <c r="B293" s="25">
        <v>913</v>
      </c>
      <c r="C293" s="4" t="s">
        <v>85</v>
      </c>
      <c r="D293" s="8" t="s">
        <v>166</v>
      </c>
      <c r="E293" s="8" t="s">
        <v>20</v>
      </c>
      <c r="F293" s="6"/>
      <c r="G293" s="6"/>
      <c r="H293" s="6">
        <f t="shared" si="122"/>
        <v>0</v>
      </c>
      <c r="I293" s="6"/>
      <c r="J293" s="6">
        <f t="shared" si="96"/>
        <v>0</v>
      </c>
      <c r="K293" s="6"/>
      <c r="L293" s="6"/>
      <c r="M293" s="6">
        <f t="shared" si="95"/>
        <v>0</v>
      </c>
      <c r="N293" s="6"/>
      <c r="O293" s="6"/>
      <c r="P293" s="6">
        <f t="shared" si="99"/>
        <v>0</v>
      </c>
      <c r="Q293" s="6"/>
      <c r="R293" s="6"/>
      <c r="S293" s="6">
        <f t="shared" si="100"/>
        <v>0</v>
      </c>
      <c r="T293" s="6"/>
      <c r="U293" s="6"/>
      <c r="V293" s="6">
        <f t="shared" si="120"/>
        <v>0</v>
      </c>
      <c r="W293" s="6"/>
      <c r="X293" s="6"/>
      <c r="Y293" s="6">
        <f t="shared" si="119"/>
        <v>0</v>
      </c>
      <c r="Z293" s="6"/>
      <c r="AA293" s="41"/>
      <c r="AB293" s="6">
        <f t="shared" si="118"/>
        <v>0</v>
      </c>
      <c r="AC293" s="6"/>
      <c r="AD293" s="6"/>
      <c r="AE293" s="6">
        <f t="shared" si="110"/>
        <v>0</v>
      </c>
      <c r="AF293" s="6"/>
      <c r="AG293" s="6"/>
      <c r="AH293" s="6">
        <f t="shared" si="114"/>
        <v>0</v>
      </c>
      <c r="AI293" s="6"/>
      <c r="AJ293" s="6"/>
      <c r="AK293" s="6">
        <f t="shared" si="115"/>
        <v>0</v>
      </c>
      <c r="AL293" s="6"/>
      <c r="AM293" s="6"/>
    </row>
    <row r="294" spans="1:43" ht="38.25" hidden="1" customHeight="1" x14ac:dyDescent="0.25">
      <c r="A294" s="97" t="s">
        <v>240</v>
      </c>
      <c r="B294" s="25" t="s">
        <v>82</v>
      </c>
      <c r="C294" s="4" t="s">
        <v>85</v>
      </c>
      <c r="D294" s="8" t="s">
        <v>204</v>
      </c>
      <c r="E294" s="8"/>
      <c r="F294" s="133">
        <f>F295+F296</f>
        <v>0</v>
      </c>
      <c r="G294" s="133">
        <f>G295+G296</f>
        <v>0</v>
      </c>
      <c r="H294" s="6">
        <f t="shared" si="122"/>
        <v>0</v>
      </c>
      <c r="I294" s="6">
        <f t="shared" ref="I294:AJ294" si="123">I295</f>
        <v>0</v>
      </c>
      <c r="J294" s="6">
        <f t="shared" si="96"/>
        <v>0</v>
      </c>
      <c r="K294" s="6">
        <f t="shared" si="123"/>
        <v>0</v>
      </c>
      <c r="L294" s="6">
        <f t="shared" si="123"/>
        <v>0</v>
      </c>
      <c r="M294" s="6">
        <f t="shared" si="95"/>
        <v>0</v>
      </c>
      <c r="N294" s="6">
        <f t="shared" si="123"/>
        <v>0</v>
      </c>
      <c r="O294" s="6">
        <f t="shared" si="123"/>
        <v>0</v>
      </c>
      <c r="P294" s="6">
        <f t="shared" si="99"/>
        <v>0</v>
      </c>
      <c r="Q294" s="6">
        <f t="shared" si="123"/>
        <v>0</v>
      </c>
      <c r="R294" s="6">
        <f t="shared" si="123"/>
        <v>0</v>
      </c>
      <c r="S294" s="6">
        <f t="shared" si="100"/>
        <v>0</v>
      </c>
      <c r="T294" s="6">
        <f t="shared" si="123"/>
        <v>0</v>
      </c>
      <c r="U294" s="6">
        <f t="shared" si="123"/>
        <v>0</v>
      </c>
      <c r="V294" s="6">
        <f t="shared" si="120"/>
        <v>0</v>
      </c>
      <c r="W294" s="6">
        <f t="shared" si="123"/>
        <v>0</v>
      </c>
      <c r="X294" s="6">
        <f t="shared" si="123"/>
        <v>0</v>
      </c>
      <c r="Y294" s="6">
        <f t="shared" si="119"/>
        <v>0</v>
      </c>
      <c r="Z294" s="6">
        <f t="shared" si="123"/>
        <v>0</v>
      </c>
      <c r="AA294" s="6">
        <f t="shared" si="123"/>
        <v>0</v>
      </c>
      <c r="AB294" s="6">
        <f t="shared" si="118"/>
        <v>0</v>
      </c>
      <c r="AC294" s="6">
        <f t="shared" si="123"/>
        <v>0</v>
      </c>
      <c r="AD294" s="6">
        <f t="shared" si="123"/>
        <v>0</v>
      </c>
      <c r="AE294" s="6">
        <f t="shared" si="110"/>
        <v>0</v>
      </c>
      <c r="AF294" s="6">
        <f t="shared" si="123"/>
        <v>0</v>
      </c>
      <c r="AG294" s="6">
        <f t="shared" si="123"/>
        <v>0</v>
      </c>
      <c r="AH294" s="6">
        <f t="shared" si="114"/>
        <v>0</v>
      </c>
      <c r="AI294" s="6">
        <f t="shared" si="123"/>
        <v>0</v>
      </c>
      <c r="AJ294" s="6">
        <f t="shared" si="123"/>
        <v>0</v>
      </c>
      <c r="AK294" s="6">
        <f t="shared" si="115"/>
        <v>0</v>
      </c>
      <c r="AL294" s="133">
        <f>AL295+AL296</f>
        <v>0</v>
      </c>
      <c r="AM294" s="133">
        <f>AM295+AM296</f>
        <v>0</v>
      </c>
    </row>
    <row r="295" spans="1:43" ht="39" hidden="1" customHeight="1" x14ac:dyDescent="0.25">
      <c r="A295" s="7" t="s">
        <v>127</v>
      </c>
      <c r="B295" s="25" t="s">
        <v>82</v>
      </c>
      <c r="C295" s="4" t="s">
        <v>85</v>
      </c>
      <c r="D295" s="8" t="s">
        <v>204</v>
      </c>
      <c r="E295" s="8" t="s">
        <v>9</v>
      </c>
      <c r="F295" s="6"/>
      <c r="G295" s="6"/>
      <c r="H295" s="6">
        <f t="shared" si="122"/>
        <v>0</v>
      </c>
      <c r="I295" s="6"/>
      <c r="J295" s="6">
        <f t="shared" si="96"/>
        <v>0</v>
      </c>
      <c r="K295" s="6"/>
      <c r="L295" s="6"/>
      <c r="M295" s="6">
        <f t="shared" ref="M295:M375" si="124">J295+K295+L295</f>
        <v>0</v>
      </c>
      <c r="N295" s="6"/>
      <c r="O295" s="6"/>
      <c r="P295" s="6">
        <f t="shared" si="99"/>
        <v>0</v>
      </c>
      <c r="Q295" s="6"/>
      <c r="R295" s="6"/>
      <c r="S295" s="6">
        <f t="shared" si="100"/>
        <v>0</v>
      </c>
      <c r="T295" s="6"/>
      <c r="U295" s="6"/>
      <c r="V295" s="6">
        <f t="shared" si="120"/>
        <v>0</v>
      </c>
      <c r="W295" s="6"/>
      <c r="X295" s="6"/>
      <c r="Y295" s="6">
        <f t="shared" si="119"/>
        <v>0</v>
      </c>
      <c r="Z295" s="6"/>
      <c r="AA295" s="6"/>
      <c r="AB295" s="6">
        <f t="shared" si="118"/>
        <v>0</v>
      </c>
      <c r="AC295" s="6"/>
      <c r="AD295" s="6"/>
      <c r="AE295" s="6">
        <f t="shared" si="110"/>
        <v>0</v>
      </c>
      <c r="AF295" s="6"/>
      <c r="AG295" s="6"/>
      <c r="AH295" s="6">
        <f t="shared" si="114"/>
        <v>0</v>
      </c>
      <c r="AI295" s="6"/>
      <c r="AJ295" s="6"/>
      <c r="AK295" s="6">
        <f t="shared" si="115"/>
        <v>0</v>
      </c>
      <c r="AL295" s="6"/>
      <c r="AM295" s="6"/>
    </row>
    <row r="296" spans="1:43" ht="21" hidden="1" customHeight="1" x14ac:dyDescent="0.25">
      <c r="A296" s="1" t="s">
        <v>10</v>
      </c>
      <c r="B296" s="25" t="s">
        <v>82</v>
      </c>
      <c r="C296" s="4" t="s">
        <v>85</v>
      </c>
      <c r="D296" s="8" t="s">
        <v>204</v>
      </c>
      <c r="E296" s="8" t="s">
        <v>11</v>
      </c>
      <c r="F296" s="6"/>
      <c r="G296" s="6"/>
      <c r="H296" s="6">
        <f t="shared" si="122"/>
        <v>0</v>
      </c>
      <c r="I296" s="6"/>
      <c r="J296" s="6">
        <f t="shared" ref="J296:J376" si="125">H296+I296</f>
        <v>0</v>
      </c>
      <c r="K296" s="6"/>
      <c r="L296" s="6"/>
      <c r="M296" s="6">
        <f t="shared" si="124"/>
        <v>0</v>
      </c>
      <c r="N296" s="6"/>
      <c r="O296" s="6"/>
      <c r="P296" s="6">
        <f t="shared" si="99"/>
        <v>0</v>
      </c>
      <c r="Q296" s="6"/>
      <c r="R296" s="6"/>
      <c r="S296" s="6">
        <f t="shared" si="100"/>
        <v>0</v>
      </c>
      <c r="T296" s="6"/>
      <c r="U296" s="6"/>
      <c r="V296" s="6">
        <f t="shared" si="120"/>
        <v>0</v>
      </c>
      <c r="W296" s="6"/>
      <c r="X296" s="6"/>
      <c r="Y296" s="6">
        <f t="shared" si="119"/>
        <v>0</v>
      </c>
      <c r="Z296" s="6"/>
      <c r="AA296" s="6"/>
      <c r="AB296" s="6">
        <f t="shared" si="118"/>
        <v>0</v>
      </c>
      <c r="AC296" s="6"/>
      <c r="AD296" s="6"/>
      <c r="AE296" s="6">
        <f t="shared" si="110"/>
        <v>0</v>
      </c>
      <c r="AF296" s="6"/>
      <c r="AG296" s="6"/>
      <c r="AH296" s="6">
        <f t="shared" si="114"/>
        <v>0</v>
      </c>
      <c r="AI296" s="6"/>
      <c r="AJ296" s="6"/>
      <c r="AK296" s="6">
        <f t="shared" si="115"/>
        <v>0</v>
      </c>
      <c r="AL296" s="6"/>
      <c r="AM296" s="6"/>
    </row>
    <row r="297" spans="1:43" ht="21" customHeight="1" x14ac:dyDescent="0.25">
      <c r="A297" s="67" t="s">
        <v>349</v>
      </c>
      <c r="B297" s="84">
        <v>913</v>
      </c>
      <c r="C297" s="255" t="s">
        <v>85</v>
      </c>
      <c r="D297" s="58" t="s">
        <v>156</v>
      </c>
      <c r="E297" s="5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>
        <f>AL298+AL299+AL300+AL301</f>
        <v>58794.2</v>
      </c>
      <c r="AM297" s="28">
        <f>AM298+AM299+AM300+AM301</f>
        <v>58794.2</v>
      </c>
    </row>
    <row r="298" spans="1:43" ht="21" customHeight="1" x14ac:dyDescent="0.25">
      <c r="A298" s="1" t="s">
        <v>309</v>
      </c>
      <c r="B298" s="25">
        <v>913</v>
      </c>
      <c r="C298" s="4" t="s">
        <v>85</v>
      </c>
      <c r="D298" s="8" t="s">
        <v>428</v>
      </c>
      <c r="E298" s="8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>
        <v>15152.4</v>
      </c>
      <c r="AM298" s="6">
        <v>15152.4</v>
      </c>
    </row>
    <row r="299" spans="1:43" ht="21" customHeight="1" x14ac:dyDescent="0.25">
      <c r="A299" s="137" t="s">
        <v>308</v>
      </c>
      <c r="B299" s="138">
        <v>913</v>
      </c>
      <c r="C299" s="139" t="s">
        <v>85</v>
      </c>
      <c r="D299" s="8" t="s">
        <v>156</v>
      </c>
      <c r="E299" s="8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>
        <f>11005.6-2000</f>
        <v>9005.6</v>
      </c>
      <c r="AM299" s="6">
        <f>11005.6-2000</f>
        <v>9005.6</v>
      </c>
    </row>
    <row r="300" spans="1:43" ht="21" customHeight="1" x14ac:dyDescent="0.25">
      <c r="A300" s="121" t="s">
        <v>307</v>
      </c>
      <c r="B300" s="25">
        <v>913</v>
      </c>
      <c r="C300" s="8" t="s">
        <v>85</v>
      </c>
      <c r="D300" s="8" t="s">
        <v>429</v>
      </c>
      <c r="E300" s="8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>
        <v>23879.9</v>
      </c>
      <c r="AM300" s="6">
        <v>23879.9</v>
      </c>
    </row>
    <row r="301" spans="1:43" ht="21" customHeight="1" x14ac:dyDescent="0.25">
      <c r="A301" s="1" t="s">
        <v>310</v>
      </c>
      <c r="B301" s="25">
        <v>913</v>
      </c>
      <c r="C301" s="4" t="s">
        <v>85</v>
      </c>
      <c r="D301" s="8" t="s">
        <v>156</v>
      </c>
      <c r="E301" s="8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>
        <f>11756.3-1000</f>
        <v>10756.3</v>
      </c>
      <c r="AM301" s="6">
        <f>11756.3-1000</f>
        <v>10756.3</v>
      </c>
    </row>
    <row r="302" spans="1:43" ht="55.5" hidden="1" customHeight="1" x14ac:dyDescent="0.25">
      <c r="A302" s="181" t="s">
        <v>394</v>
      </c>
      <c r="B302" s="208">
        <v>913</v>
      </c>
      <c r="C302" s="185" t="s">
        <v>85</v>
      </c>
      <c r="D302" s="185" t="s">
        <v>161</v>
      </c>
      <c r="E302" s="185"/>
      <c r="F302" s="186">
        <f>F303</f>
        <v>0</v>
      </c>
      <c r="G302" s="186"/>
      <c r="H302" s="186">
        <f t="shared" si="122"/>
        <v>0</v>
      </c>
      <c r="I302" s="186"/>
      <c r="J302" s="186"/>
      <c r="K302" s="186"/>
      <c r="L302" s="186"/>
      <c r="M302" s="186"/>
      <c r="N302" s="186"/>
      <c r="O302" s="186"/>
      <c r="P302" s="186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  <c r="AA302" s="186"/>
      <c r="AB302" s="186"/>
      <c r="AC302" s="186"/>
      <c r="AD302" s="186"/>
      <c r="AE302" s="186"/>
      <c r="AF302" s="186"/>
      <c r="AG302" s="186"/>
      <c r="AH302" s="186"/>
      <c r="AI302" s="186"/>
      <c r="AJ302" s="186"/>
      <c r="AK302" s="186"/>
      <c r="AL302" s="186"/>
      <c r="AM302" s="186">
        <f>AM303</f>
        <v>0</v>
      </c>
    </row>
    <row r="303" spans="1:43" ht="36" hidden="1" customHeight="1" x14ac:dyDescent="0.25">
      <c r="A303" s="5" t="s">
        <v>16</v>
      </c>
      <c r="B303" s="3" t="s">
        <v>82</v>
      </c>
      <c r="C303" s="4" t="s">
        <v>85</v>
      </c>
      <c r="D303" s="8" t="s">
        <v>161</v>
      </c>
      <c r="E303" s="8" t="s">
        <v>11</v>
      </c>
      <c r="F303" s="6"/>
      <c r="G303" s="6"/>
      <c r="H303" s="6">
        <f t="shared" si="122"/>
        <v>0</v>
      </c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</row>
    <row r="304" spans="1:43" ht="21" customHeight="1" x14ac:dyDescent="0.25">
      <c r="A304" s="1"/>
      <c r="B304" s="25"/>
      <c r="C304" s="4"/>
      <c r="D304" s="8"/>
      <c r="E304" s="8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</row>
    <row r="305" spans="1:45" s="55" customFormat="1" ht="39" customHeight="1" x14ac:dyDescent="0.25">
      <c r="A305" s="124" t="s">
        <v>86</v>
      </c>
      <c r="B305" s="81">
        <v>913</v>
      </c>
      <c r="C305" s="61" t="s">
        <v>87</v>
      </c>
      <c r="D305" s="61"/>
      <c r="E305" s="61"/>
      <c r="F305" s="131">
        <f>F306</f>
        <v>58308</v>
      </c>
      <c r="G305" s="131">
        <f>G306</f>
        <v>232805.69999999998</v>
      </c>
      <c r="H305" s="6">
        <f t="shared" ref="H305:H349" si="126">F305+G305</f>
        <v>291113.69999999995</v>
      </c>
      <c r="I305" s="26">
        <f t="shared" ref="I305:AM305" si="127">I306</f>
        <v>0</v>
      </c>
      <c r="J305" s="26">
        <f t="shared" si="125"/>
        <v>291113.69999999995</v>
      </c>
      <c r="K305" s="26">
        <f t="shared" si="127"/>
        <v>0</v>
      </c>
      <c r="L305" s="26">
        <f t="shared" si="127"/>
        <v>0</v>
      </c>
      <c r="M305" s="26">
        <f t="shared" si="124"/>
        <v>291113.69999999995</v>
      </c>
      <c r="N305" s="26">
        <f t="shared" si="127"/>
        <v>0</v>
      </c>
      <c r="O305" s="26">
        <f t="shared" si="127"/>
        <v>0</v>
      </c>
      <c r="P305" s="26">
        <f t="shared" si="127"/>
        <v>233648.8</v>
      </c>
      <c r="Q305" s="26">
        <f t="shared" si="127"/>
        <v>0</v>
      </c>
      <c r="R305" s="26">
        <f t="shared" si="127"/>
        <v>0</v>
      </c>
      <c r="S305" s="26">
        <f t="shared" si="127"/>
        <v>233648.8</v>
      </c>
      <c r="T305" s="26">
        <f t="shared" si="127"/>
        <v>0</v>
      </c>
      <c r="U305" s="26">
        <f t="shared" si="127"/>
        <v>0</v>
      </c>
      <c r="V305" s="26">
        <f t="shared" si="120"/>
        <v>233648.8</v>
      </c>
      <c r="W305" s="26">
        <f t="shared" si="127"/>
        <v>0</v>
      </c>
      <c r="X305" s="26">
        <f t="shared" si="127"/>
        <v>0</v>
      </c>
      <c r="Y305" s="26">
        <f t="shared" si="119"/>
        <v>233648.8</v>
      </c>
      <c r="Z305" s="26">
        <f t="shared" si="127"/>
        <v>0</v>
      </c>
      <c r="AA305" s="26">
        <f t="shared" si="127"/>
        <v>0</v>
      </c>
      <c r="AB305" s="26">
        <f t="shared" si="118"/>
        <v>233648.8</v>
      </c>
      <c r="AC305" s="26">
        <f t="shared" si="127"/>
        <v>0</v>
      </c>
      <c r="AD305" s="26">
        <f t="shared" si="127"/>
        <v>0</v>
      </c>
      <c r="AE305" s="26">
        <f t="shared" si="127"/>
        <v>233648.8</v>
      </c>
      <c r="AF305" s="26">
        <f t="shared" si="127"/>
        <v>0</v>
      </c>
      <c r="AG305" s="26">
        <f t="shared" si="127"/>
        <v>0</v>
      </c>
      <c r="AH305" s="26">
        <f t="shared" si="114"/>
        <v>233648.8</v>
      </c>
      <c r="AI305" s="26">
        <f t="shared" si="127"/>
        <v>0</v>
      </c>
      <c r="AJ305" s="26">
        <f t="shared" si="127"/>
        <v>0</v>
      </c>
      <c r="AK305" s="26">
        <f t="shared" si="115"/>
        <v>233648.8</v>
      </c>
      <c r="AL305" s="131">
        <f t="shared" si="127"/>
        <v>232468.39999999997</v>
      </c>
      <c r="AM305" s="131">
        <f t="shared" si="127"/>
        <v>243693.81999999998</v>
      </c>
      <c r="AN305" s="62">
        <v>261965.9</v>
      </c>
      <c r="AO305" s="63">
        <f>AN305-AH305</f>
        <v>28317.100000000006</v>
      </c>
      <c r="AP305" s="63">
        <v>229709.9</v>
      </c>
    </row>
    <row r="306" spans="1:45" s="55" customFormat="1" ht="33.75" customHeight="1" x14ac:dyDescent="0.25">
      <c r="A306" s="67" t="s">
        <v>88</v>
      </c>
      <c r="B306" s="84">
        <v>913</v>
      </c>
      <c r="C306" s="58" t="s">
        <v>87</v>
      </c>
      <c r="D306" s="58"/>
      <c r="E306" s="58"/>
      <c r="F306" s="132">
        <f>F307+F336+F373</f>
        <v>58308</v>
      </c>
      <c r="G306" s="132">
        <f>G307+G336+G373</f>
        <v>232805.69999999998</v>
      </c>
      <c r="H306" s="126">
        <f t="shared" si="126"/>
        <v>291113.69999999995</v>
      </c>
      <c r="I306" s="28">
        <f>I307+I337+I373</f>
        <v>0</v>
      </c>
      <c r="J306" s="28">
        <f t="shared" si="125"/>
        <v>291113.69999999995</v>
      </c>
      <c r="K306" s="28">
        <f t="shared" ref="K306:S306" si="128">K307+K337+K373</f>
        <v>0</v>
      </c>
      <c r="L306" s="28">
        <f t="shared" si="128"/>
        <v>0</v>
      </c>
      <c r="M306" s="28">
        <f t="shared" si="128"/>
        <v>250369.19999999998</v>
      </c>
      <c r="N306" s="28">
        <f t="shared" si="128"/>
        <v>0</v>
      </c>
      <c r="O306" s="28">
        <f t="shared" si="128"/>
        <v>0</v>
      </c>
      <c r="P306" s="28">
        <f t="shared" si="128"/>
        <v>233648.8</v>
      </c>
      <c r="Q306" s="28">
        <f t="shared" si="128"/>
        <v>0</v>
      </c>
      <c r="R306" s="28">
        <f t="shared" si="128"/>
        <v>0</v>
      </c>
      <c r="S306" s="28">
        <f t="shared" si="128"/>
        <v>233648.8</v>
      </c>
      <c r="T306" s="28">
        <f>T307+T337+T373+T312</f>
        <v>0</v>
      </c>
      <c r="U306" s="28">
        <f>U307+U337+U373+U312</f>
        <v>0</v>
      </c>
      <c r="V306" s="28">
        <f t="shared" si="120"/>
        <v>233648.8</v>
      </c>
      <c r="W306" s="28">
        <f>W307+W337+W373+W312</f>
        <v>0</v>
      </c>
      <c r="X306" s="28">
        <f>X307+X337+X373+X312</f>
        <v>0</v>
      </c>
      <c r="Y306" s="28">
        <f t="shared" si="119"/>
        <v>233648.8</v>
      </c>
      <c r="Z306" s="28">
        <f>Z307+Z337+Z373+Z312</f>
        <v>0</v>
      </c>
      <c r="AA306" s="28">
        <f>AA307+AA337+AA373+AA312</f>
        <v>0</v>
      </c>
      <c r="AB306" s="28">
        <f t="shared" si="118"/>
        <v>233648.8</v>
      </c>
      <c r="AC306" s="28">
        <f>AC307+AC337+AC373</f>
        <v>0</v>
      </c>
      <c r="AD306" s="28">
        <f>AD307+AD337+AD373</f>
        <v>0</v>
      </c>
      <c r="AE306" s="28">
        <f t="shared" ref="AE306:AE330" si="129">AB306+AC306+AD306</f>
        <v>233648.8</v>
      </c>
      <c r="AF306" s="28">
        <f>AF307+AF337+AF373</f>
        <v>0</v>
      </c>
      <c r="AG306" s="28">
        <f>AG307+AG337+AG373</f>
        <v>0</v>
      </c>
      <c r="AH306" s="28">
        <f t="shared" si="114"/>
        <v>233648.8</v>
      </c>
      <c r="AI306" s="28">
        <f>AI307+AI337+AI373</f>
        <v>0</v>
      </c>
      <c r="AJ306" s="28">
        <f>AJ307+AJ337+AJ373</f>
        <v>0</v>
      </c>
      <c r="AK306" s="28">
        <f t="shared" si="115"/>
        <v>233648.8</v>
      </c>
      <c r="AL306" s="132">
        <f>AL307+AL336+AL373</f>
        <v>232468.39999999997</v>
      </c>
      <c r="AM306" s="132">
        <f>AM307+AM336+AM373</f>
        <v>243693.81999999998</v>
      </c>
      <c r="AN306" s="63"/>
      <c r="AO306" s="63"/>
      <c r="AP306" s="63">
        <f>AP305-AM305</f>
        <v>-13983.919999999984</v>
      </c>
      <c r="AQ306" s="55">
        <v>240077.8</v>
      </c>
      <c r="AR306" s="55">
        <v>239268.8</v>
      </c>
      <c r="AS306" s="55">
        <v>234323.4</v>
      </c>
    </row>
    <row r="307" spans="1:45" ht="56.25" customHeight="1" x14ac:dyDescent="0.25">
      <c r="A307" s="170" t="s">
        <v>390</v>
      </c>
      <c r="B307" s="209" t="s">
        <v>82</v>
      </c>
      <c r="C307" s="192" t="s">
        <v>87</v>
      </c>
      <c r="D307" s="192" t="s">
        <v>166</v>
      </c>
      <c r="E307" s="192"/>
      <c r="F307" s="193">
        <f>F326+F336+F318</f>
        <v>46569.1</v>
      </c>
      <c r="G307" s="193">
        <f>G326+G316+G318+G322+G308</f>
        <v>203800.09999999998</v>
      </c>
      <c r="H307" s="193">
        <f t="shared" si="126"/>
        <v>250369.19999999998</v>
      </c>
      <c r="I307" s="193">
        <f>I308+I312+I316+I318+I326</f>
        <v>0</v>
      </c>
      <c r="J307" s="193">
        <f t="shared" si="125"/>
        <v>250369.19999999998</v>
      </c>
      <c r="K307" s="193">
        <f>K308+K312+K316+K318+K326</f>
        <v>0</v>
      </c>
      <c r="L307" s="193">
        <f>L308+L312+L316+L318+L326</f>
        <v>0</v>
      </c>
      <c r="M307" s="193">
        <f t="shared" si="124"/>
        <v>250369.19999999998</v>
      </c>
      <c r="N307" s="193">
        <f>N308+N312+N316+N318+N326</f>
        <v>0</v>
      </c>
      <c r="O307" s="193">
        <f>O308+O312+O316+O318+O326</f>
        <v>0</v>
      </c>
      <c r="P307" s="193">
        <f>P308+P312+P316+P318+P326</f>
        <v>233648.8</v>
      </c>
      <c r="Q307" s="193">
        <f>Q308+Q312+Q316+Q318+Q326</f>
        <v>0</v>
      </c>
      <c r="R307" s="193">
        <f>R308+R312+R316+R318+R326</f>
        <v>0</v>
      </c>
      <c r="S307" s="193">
        <f t="shared" ref="S307:S330" si="130">P307+Q307+R307</f>
        <v>233648.8</v>
      </c>
      <c r="T307" s="193">
        <f>T308+T316+T318+T326</f>
        <v>0</v>
      </c>
      <c r="U307" s="193">
        <f>U308+U312+U316+U318+U326</f>
        <v>0</v>
      </c>
      <c r="V307" s="193">
        <f t="shared" si="120"/>
        <v>233648.8</v>
      </c>
      <c r="W307" s="193">
        <f>W308+W312+W316+W318+W326</f>
        <v>0</v>
      </c>
      <c r="X307" s="193">
        <f>X308+X312+X316+X318+X326</f>
        <v>0</v>
      </c>
      <c r="Y307" s="193">
        <f t="shared" si="119"/>
        <v>233648.8</v>
      </c>
      <c r="Z307" s="193">
        <f>Z308+Z312+Z316+Z318+Z324+Z326</f>
        <v>0</v>
      </c>
      <c r="AA307" s="193">
        <f>AA308+AA312+AA316+AA318+AA326</f>
        <v>0</v>
      </c>
      <c r="AB307" s="193">
        <f t="shared" si="118"/>
        <v>233648.8</v>
      </c>
      <c r="AC307" s="193">
        <f>AC308+AC312+AC316+AC318+AC326</f>
        <v>0</v>
      </c>
      <c r="AD307" s="193">
        <f>AD308+AD312+AD316+AD318+AD326+AD324</f>
        <v>0</v>
      </c>
      <c r="AE307" s="193">
        <f>AE308+AE312+AE316+AE318+AE324+AE326</f>
        <v>233648.8</v>
      </c>
      <c r="AF307" s="193">
        <f>AF308+AF312+AF316+AF318+AF326</f>
        <v>0</v>
      </c>
      <c r="AG307" s="193">
        <f>AG308+AG312+AG316+AG318+AG326</f>
        <v>0</v>
      </c>
      <c r="AH307" s="193">
        <f>AH308+AH312+AH316+AH318+AH324+AH326</f>
        <v>233648.8</v>
      </c>
      <c r="AI307" s="193">
        <f>AI308+AI312+AI316+AI318+AI326</f>
        <v>0</v>
      </c>
      <c r="AJ307" s="193">
        <f>AJ308+AJ312+AJ316+AJ318+AJ326</f>
        <v>0</v>
      </c>
      <c r="AK307" s="193">
        <f t="shared" si="115"/>
        <v>233648.8</v>
      </c>
      <c r="AL307" s="193">
        <f t="shared" ref="AL307:AM307" si="131">AL326+AL316+AL318+AL322+AL308</f>
        <v>0</v>
      </c>
      <c r="AM307" s="193">
        <f t="shared" si="131"/>
        <v>9.2370555648813024E-14</v>
      </c>
      <c r="AN307" s="62"/>
      <c r="AQ307" s="96">
        <f>AQ306-H306</f>
        <v>-51035.899999999965</v>
      </c>
      <c r="AR307" s="96">
        <f>AR306-AL306</f>
        <v>6800.4000000000233</v>
      </c>
      <c r="AS307" s="96">
        <f>AS306-AM306</f>
        <v>-9370.4199999999837</v>
      </c>
    </row>
    <row r="308" spans="1:45" ht="65.25" customHeight="1" x14ac:dyDescent="0.25">
      <c r="A308" s="141" t="s">
        <v>241</v>
      </c>
      <c r="B308" s="25">
        <v>913</v>
      </c>
      <c r="C308" s="8" t="s">
        <v>87</v>
      </c>
      <c r="D308" s="8" t="s">
        <v>168</v>
      </c>
      <c r="E308" s="8"/>
      <c r="F308" s="133">
        <f>F309+F310+F311</f>
        <v>0</v>
      </c>
      <c r="G308" s="133">
        <f>G309+G310+G311</f>
        <v>186601.8</v>
      </c>
      <c r="H308" s="6">
        <f t="shared" si="126"/>
        <v>186601.8</v>
      </c>
      <c r="I308" s="6">
        <f>I309+I310+I311</f>
        <v>0</v>
      </c>
      <c r="J308" s="6">
        <f t="shared" si="125"/>
        <v>186601.8</v>
      </c>
      <c r="K308" s="6">
        <f t="shared" ref="K308:AJ308" si="132">K309+K310+K311</f>
        <v>0</v>
      </c>
      <c r="L308" s="6">
        <f t="shared" si="132"/>
        <v>0</v>
      </c>
      <c r="M308" s="6">
        <f t="shared" si="124"/>
        <v>186601.8</v>
      </c>
      <c r="N308" s="6">
        <f t="shared" si="132"/>
        <v>0</v>
      </c>
      <c r="O308" s="6">
        <f t="shared" si="132"/>
        <v>0</v>
      </c>
      <c r="P308" s="6">
        <f t="shared" si="132"/>
        <v>186601.8</v>
      </c>
      <c r="Q308" s="6">
        <f t="shared" si="132"/>
        <v>0</v>
      </c>
      <c r="R308" s="6">
        <f t="shared" si="132"/>
        <v>0</v>
      </c>
      <c r="S308" s="6">
        <f t="shared" si="132"/>
        <v>186601.8</v>
      </c>
      <c r="T308" s="6">
        <f>T309+T310+T311</f>
        <v>0</v>
      </c>
      <c r="U308" s="6">
        <f t="shared" si="132"/>
        <v>0</v>
      </c>
      <c r="V308" s="6">
        <f t="shared" si="120"/>
        <v>186601.8</v>
      </c>
      <c r="W308" s="6">
        <f t="shared" si="132"/>
        <v>0</v>
      </c>
      <c r="X308" s="6">
        <f t="shared" si="132"/>
        <v>0</v>
      </c>
      <c r="Y308" s="6">
        <f t="shared" si="119"/>
        <v>186601.8</v>
      </c>
      <c r="Z308" s="6">
        <f t="shared" si="132"/>
        <v>0</v>
      </c>
      <c r="AA308" s="6">
        <f t="shared" si="132"/>
        <v>0</v>
      </c>
      <c r="AB308" s="6">
        <f t="shared" si="118"/>
        <v>186601.8</v>
      </c>
      <c r="AC308" s="6">
        <f t="shared" si="132"/>
        <v>0</v>
      </c>
      <c r="AD308" s="6">
        <f t="shared" si="132"/>
        <v>0</v>
      </c>
      <c r="AE308" s="6">
        <f t="shared" si="129"/>
        <v>186601.8</v>
      </c>
      <c r="AF308" s="6">
        <f t="shared" si="132"/>
        <v>0</v>
      </c>
      <c r="AG308" s="6">
        <f t="shared" si="132"/>
        <v>0</v>
      </c>
      <c r="AH308" s="6">
        <f t="shared" si="114"/>
        <v>186601.8</v>
      </c>
      <c r="AI308" s="6">
        <f t="shared" si="132"/>
        <v>0</v>
      </c>
      <c r="AJ308" s="6">
        <f t="shared" si="132"/>
        <v>0</v>
      </c>
      <c r="AK308" s="6">
        <f t="shared" si="115"/>
        <v>186601.8</v>
      </c>
      <c r="AL308" s="133">
        <f t="shared" ref="AL308:AM308" si="133">AL309+AL310+AL311</f>
        <v>0</v>
      </c>
      <c r="AM308" s="133">
        <f t="shared" si="133"/>
        <v>0</v>
      </c>
      <c r="AN308" s="96"/>
      <c r="AO308" s="32" t="s">
        <v>252</v>
      </c>
      <c r="AP308" s="96"/>
    </row>
    <row r="309" spans="1:45" ht="56.25" customHeight="1" x14ac:dyDescent="0.25">
      <c r="A309" s="1" t="s">
        <v>8</v>
      </c>
      <c r="B309" s="25">
        <v>913</v>
      </c>
      <c r="C309" s="8" t="s">
        <v>87</v>
      </c>
      <c r="D309" s="8" t="s">
        <v>181</v>
      </c>
      <c r="E309" s="8" t="s">
        <v>9</v>
      </c>
      <c r="F309" s="6"/>
      <c r="G309" s="6">
        <v>186601.8</v>
      </c>
      <c r="H309" s="6">
        <f t="shared" si="126"/>
        <v>186601.8</v>
      </c>
      <c r="I309" s="6"/>
      <c r="J309" s="6">
        <f t="shared" si="125"/>
        <v>186601.8</v>
      </c>
      <c r="K309" s="6"/>
      <c r="L309" s="6"/>
      <c r="M309" s="6">
        <f t="shared" si="124"/>
        <v>186601.8</v>
      </c>
      <c r="N309" s="6"/>
      <c r="O309" s="6"/>
      <c r="P309" s="6">
        <f t="shared" ref="P309:P392" si="134">M309+N309+O309</f>
        <v>186601.8</v>
      </c>
      <c r="Q309" s="6"/>
      <c r="R309" s="6"/>
      <c r="S309" s="6">
        <f t="shared" si="130"/>
        <v>186601.8</v>
      </c>
      <c r="T309" s="6"/>
      <c r="U309" s="6"/>
      <c r="V309" s="6">
        <f t="shared" si="120"/>
        <v>186601.8</v>
      </c>
      <c r="W309" s="6"/>
      <c r="X309" s="6"/>
      <c r="Y309" s="6">
        <f t="shared" si="119"/>
        <v>186601.8</v>
      </c>
      <c r="Z309" s="6"/>
      <c r="AA309" s="6"/>
      <c r="AB309" s="6">
        <f t="shared" si="118"/>
        <v>186601.8</v>
      </c>
      <c r="AC309" s="6"/>
      <c r="AD309" s="6"/>
      <c r="AE309" s="6">
        <f t="shared" si="129"/>
        <v>186601.8</v>
      </c>
      <c r="AF309" s="6"/>
      <c r="AG309" s="6"/>
      <c r="AH309" s="6">
        <f t="shared" si="114"/>
        <v>186601.8</v>
      </c>
      <c r="AI309" s="6"/>
      <c r="AJ309" s="6"/>
      <c r="AK309" s="6">
        <f t="shared" si="115"/>
        <v>186601.8</v>
      </c>
      <c r="AL309" s="6"/>
      <c r="AM309" s="6"/>
      <c r="AN309" s="32">
        <v>100</v>
      </c>
      <c r="AO309" s="96">
        <f>J309+J310+J313+J314+J319+J327</f>
        <v>187462.09999999998</v>
      </c>
      <c r="AP309" s="96">
        <f>AL309+AL310+AL313+AL314+AL319+AL327</f>
        <v>0</v>
      </c>
      <c r="AQ309" s="96"/>
    </row>
    <row r="310" spans="1:45" ht="18.75" customHeight="1" x14ac:dyDescent="0.25">
      <c r="A310" s="1" t="s">
        <v>8</v>
      </c>
      <c r="B310" s="25">
        <v>913</v>
      </c>
      <c r="C310" s="8" t="s">
        <v>87</v>
      </c>
      <c r="D310" s="8" t="s">
        <v>192</v>
      </c>
      <c r="E310" s="8" t="s">
        <v>9</v>
      </c>
      <c r="F310" s="6"/>
      <c r="G310" s="6"/>
      <c r="H310" s="6">
        <f t="shared" si="126"/>
        <v>0</v>
      </c>
      <c r="I310" s="6"/>
      <c r="J310" s="6">
        <f t="shared" si="125"/>
        <v>0</v>
      </c>
      <c r="K310" s="6"/>
      <c r="L310" s="6"/>
      <c r="M310" s="6">
        <f t="shared" si="124"/>
        <v>0</v>
      </c>
      <c r="N310" s="6"/>
      <c r="O310" s="6"/>
      <c r="P310" s="6">
        <f t="shared" si="134"/>
        <v>0</v>
      </c>
      <c r="Q310" s="6"/>
      <c r="R310" s="6"/>
      <c r="S310" s="6">
        <f t="shared" si="130"/>
        <v>0</v>
      </c>
      <c r="T310" s="6"/>
      <c r="U310" s="6"/>
      <c r="V310" s="6">
        <f t="shared" si="120"/>
        <v>0</v>
      </c>
      <c r="W310" s="6"/>
      <c r="X310" s="6"/>
      <c r="Y310" s="6">
        <f t="shared" si="119"/>
        <v>0</v>
      </c>
      <c r="Z310" s="6"/>
      <c r="AA310" s="6"/>
      <c r="AB310" s="6">
        <f t="shared" si="118"/>
        <v>0</v>
      </c>
      <c r="AC310" s="6"/>
      <c r="AD310" s="6"/>
      <c r="AE310" s="6">
        <f t="shared" si="129"/>
        <v>0</v>
      </c>
      <c r="AF310" s="6"/>
      <c r="AG310" s="6"/>
      <c r="AH310" s="6">
        <f t="shared" si="114"/>
        <v>0</v>
      </c>
      <c r="AI310" s="6"/>
      <c r="AJ310" s="6"/>
      <c r="AK310" s="6">
        <f t="shared" si="115"/>
        <v>0</v>
      </c>
      <c r="AL310" s="6"/>
      <c r="AM310" s="6"/>
      <c r="AN310" s="32">
        <v>200</v>
      </c>
      <c r="AO310" s="96">
        <f>J311+J315+J317+J320+J329</f>
        <v>41874.399999999994</v>
      </c>
      <c r="AP310" s="96">
        <f>AL311+AL315+AL317+AL320+AL329</f>
        <v>0</v>
      </c>
      <c r="AQ310" s="96"/>
    </row>
    <row r="311" spans="1:45" ht="17.25" customHeight="1" x14ac:dyDescent="0.25">
      <c r="A311" s="1" t="s">
        <v>10</v>
      </c>
      <c r="B311" s="25">
        <v>913</v>
      </c>
      <c r="C311" s="8" t="s">
        <v>87</v>
      </c>
      <c r="D311" s="8" t="s">
        <v>193</v>
      </c>
      <c r="E311" s="8" t="s">
        <v>11</v>
      </c>
      <c r="F311" s="6"/>
      <c r="G311" s="6"/>
      <c r="H311" s="6">
        <f t="shared" si="126"/>
        <v>0</v>
      </c>
      <c r="I311" s="6"/>
      <c r="J311" s="6">
        <f t="shared" si="125"/>
        <v>0</v>
      </c>
      <c r="K311" s="6"/>
      <c r="L311" s="6"/>
      <c r="M311" s="6">
        <f t="shared" si="124"/>
        <v>0</v>
      </c>
      <c r="N311" s="6"/>
      <c r="O311" s="6"/>
      <c r="P311" s="6">
        <f t="shared" si="134"/>
        <v>0</v>
      </c>
      <c r="Q311" s="6"/>
      <c r="R311" s="6"/>
      <c r="S311" s="6">
        <f t="shared" si="130"/>
        <v>0</v>
      </c>
      <c r="T311" s="6"/>
      <c r="U311" s="6"/>
      <c r="V311" s="6">
        <f t="shared" si="120"/>
        <v>0</v>
      </c>
      <c r="W311" s="6"/>
      <c r="X311" s="6"/>
      <c r="Y311" s="6">
        <f t="shared" si="119"/>
        <v>0</v>
      </c>
      <c r="Z311" s="6"/>
      <c r="AA311" s="6"/>
      <c r="AB311" s="6">
        <f t="shared" si="118"/>
        <v>0</v>
      </c>
      <c r="AC311" s="6"/>
      <c r="AD311" s="6"/>
      <c r="AE311" s="6">
        <f t="shared" si="129"/>
        <v>0</v>
      </c>
      <c r="AF311" s="6"/>
      <c r="AG311" s="6"/>
      <c r="AH311" s="6">
        <f t="shared" si="114"/>
        <v>0</v>
      </c>
      <c r="AI311" s="6"/>
      <c r="AJ311" s="6"/>
      <c r="AK311" s="6">
        <f t="shared" si="115"/>
        <v>0</v>
      </c>
      <c r="AL311" s="6"/>
      <c r="AM311" s="6"/>
      <c r="AN311" s="32">
        <v>300</v>
      </c>
      <c r="AO311" s="96">
        <f>J330</f>
        <v>21</v>
      </c>
      <c r="AP311" s="96">
        <f>AL330</f>
        <v>0</v>
      </c>
      <c r="AQ311" s="96"/>
    </row>
    <row r="312" spans="1:45" ht="60" hidden="1" customHeight="1" x14ac:dyDescent="0.25">
      <c r="A312" s="121"/>
      <c r="B312" s="25">
        <v>913</v>
      </c>
      <c r="C312" s="8" t="s">
        <v>87</v>
      </c>
      <c r="D312" s="8"/>
      <c r="E312" s="8"/>
      <c r="F312" s="133">
        <f>F313+F314</f>
        <v>0</v>
      </c>
      <c r="G312" s="133">
        <f>G313+G314</f>
        <v>0</v>
      </c>
      <c r="H312" s="6">
        <f t="shared" si="126"/>
        <v>0</v>
      </c>
      <c r="I312" s="6">
        <f>I313+I314+I315</f>
        <v>0</v>
      </c>
      <c r="J312" s="6">
        <f t="shared" si="125"/>
        <v>0</v>
      </c>
      <c r="K312" s="6">
        <f t="shared" ref="K312:AJ312" si="135">K313+K314+K315</f>
        <v>0</v>
      </c>
      <c r="L312" s="6">
        <f t="shared" si="135"/>
        <v>0</v>
      </c>
      <c r="M312" s="6">
        <f t="shared" si="124"/>
        <v>0</v>
      </c>
      <c r="N312" s="6">
        <f>N313+N314+N315</f>
        <v>0</v>
      </c>
      <c r="O312" s="6">
        <f t="shared" si="135"/>
        <v>0</v>
      </c>
      <c r="P312" s="6">
        <f t="shared" si="135"/>
        <v>0</v>
      </c>
      <c r="Q312" s="6">
        <f t="shared" si="135"/>
        <v>0</v>
      </c>
      <c r="R312" s="6">
        <f t="shared" si="135"/>
        <v>0</v>
      </c>
      <c r="S312" s="6">
        <f t="shared" si="130"/>
        <v>0</v>
      </c>
      <c r="T312" s="6">
        <f t="shared" si="135"/>
        <v>0</v>
      </c>
      <c r="U312" s="6">
        <f t="shared" si="135"/>
        <v>0</v>
      </c>
      <c r="V312" s="6">
        <f t="shared" si="120"/>
        <v>0</v>
      </c>
      <c r="W312" s="6">
        <f t="shared" si="135"/>
        <v>0</v>
      </c>
      <c r="X312" s="6">
        <f t="shared" si="135"/>
        <v>0</v>
      </c>
      <c r="Y312" s="6">
        <f t="shared" si="119"/>
        <v>0</v>
      </c>
      <c r="Z312" s="6">
        <f t="shared" si="135"/>
        <v>0</v>
      </c>
      <c r="AA312" s="6">
        <f t="shared" si="135"/>
        <v>0</v>
      </c>
      <c r="AB312" s="6">
        <f t="shared" si="118"/>
        <v>0</v>
      </c>
      <c r="AC312" s="6">
        <f t="shared" si="135"/>
        <v>0</v>
      </c>
      <c r="AD312" s="6">
        <f t="shared" si="135"/>
        <v>0</v>
      </c>
      <c r="AE312" s="6">
        <f t="shared" si="129"/>
        <v>0</v>
      </c>
      <c r="AF312" s="6">
        <f t="shared" si="135"/>
        <v>0</v>
      </c>
      <c r="AG312" s="6">
        <f t="shared" si="135"/>
        <v>0</v>
      </c>
      <c r="AH312" s="6">
        <f t="shared" si="114"/>
        <v>0</v>
      </c>
      <c r="AI312" s="6">
        <f t="shared" si="135"/>
        <v>0</v>
      </c>
      <c r="AJ312" s="6">
        <f t="shared" si="135"/>
        <v>0</v>
      </c>
      <c r="AK312" s="6">
        <f t="shared" si="115"/>
        <v>0</v>
      </c>
      <c r="AL312" s="133">
        <f t="shared" ref="AL312:AM312" si="136">AL313+AL314</f>
        <v>0</v>
      </c>
      <c r="AM312" s="133">
        <f t="shared" si="136"/>
        <v>0</v>
      </c>
      <c r="AN312" s="32">
        <v>800</v>
      </c>
      <c r="AO312" s="96">
        <f>J331</f>
        <v>4291.3</v>
      </c>
      <c r="AP312" s="96">
        <f>AL331</f>
        <v>0</v>
      </c>
      <c r="AQ312" s="96"/>
    </row>
    <row r="313" spans="1:45" ht="33.75" hidden="1" customHeight="1" x14ac:dyDescent="0.25">
      <c r="A313" s="1"/>
      <c r="B313" s="25">
        <v>913</v>
      </c>
      <c r="C313" s="8" t="s">
        <v>87</v>
      </c>
      <c r="D313" s="8"/>
      <c r="E313" s="8" t="s">
        <v>9</v>
      </c>
      <c r="F313" s="6"/>
      <c r="G313" s="6"/>
      <c r="H313" s="6">
        <f t="shared" si="126"/>
        <v>0</v>
      </c>
      <c r="I313" s="6"/>
      <c r="J313" s="6">
        <f t="shared" si="125"/>
        <v>0</v>
      </c>
      <c r="K313" s="6"/>
      <c r="L313" s="6"/>
      <c r="M313" s="6">
        <f t="shared" si="124"/>
        <v>0</v>
      </c>
      <c r="N313" s="6"/>
      <c r="O313" s="6"/>
      <c r="P313" s="6">
        <f t="shared" si="134"/>
        <v>0</v>
      </c>
      <c r="Q313" s="6"/>
      <c r="R313" s="6"/>
      <c r="S313" s="6">
        <f t="shared" si="130"/>
        <v>0</v>
      </c>
      <c r="T313" s="6"/>
      <c r="U313" s="6"/>
      <c r="V313" s="6">
        <f t="shared" si="120"/>
        <v>0</v>
      </c>
      <c r="W313" s="6"/>
      <c r="X313" s="6"/>
      <c r="Y313" s="6">
        <f t="shared" si="119"/>
        <v>0</v>
      </c>
      <c r="Z313" s="6"/>
      <c r="AA313" s="6"/>
      <c r="AB313" s="6">
        <f t="shared" si="118"/>
        <v>0</v>
      </c>
      <c r="AC313" s="6"/>
      <c r="AD313" s="6"/>
      <c r="AE313" s="6">
        <f t="shared" si="129"/>
        <v>0</v>
      </c>
      <c r="AF313" s="6"/>
      <c r="AG313" s="6"/>
      <c r="AH313" s="6">
        <f t="shared" si="114"/>
        <v>0</v>
      </c>
      <c r="AI313" s="6"/>
      <c r="AJ313" s="6"/>
      <c r="AK313" s="6">
        <f t="shared" si="115"/>
        <v>0</v>
      </c>
      <c r="AL313" s="6"/>
      <c r="AM313" s="6"/>
      <c r="AO313" s="96">
        <f>SUM(AO309:AO312)</f>
        <v>233648.79999999996</v>
      </c>
      <c r="AP313" s="96">
        <f>SUM(AP309:AP312)</f>
        <v>0</v>
      </c>
      <c r="AQ313" s="96"/>
    </row>
    <row r="314" spans="1:45" ht="33.75" hidden="1" customHeight="1" x14ac:dyDescent="0.25">
      <c r="A314" s="1"/>
      <c r="B314" s="25">
        <v>913</v>
      </c>
      <c r="C314" s="8" t="s">
        <v>87</v>
      </c>
      <c r="D314" s="8"/>
      <c r="E314" s="8" t="s">
        <v>11</v>
      </c>
      <c r="F314" s="6"/>
      <c r="G314" s="6"/>
      <c r="H314" s="6">
        <f t="shared" si="126"/>
        <v>0</v>
      </c>
      <c r="I314" s="6"/>
      <c r="J314" s="6">
        <f t="shared" si="125"/>
        <v>0</v>
      </c>
      <c r="K314" s="6"/>
      <c r="L314" s="6"/>
      <c r="M314" s="6">
        <f t="shared" si="124"/>
        <v>0</v>
      </c>
      <c r="N314" s="6"/>
      <c r="O314" s="6"/>
      <c r="P314" s="6">
        <f t="shared" si="134"/>
        <v>0</v>
      </c>
      <c r="Q314" s="6"/>
      <c r="R314" s="6"/>
      <c r="S314" s="6">
        <f t="shared" si="130"/>
        <v>0</v>
      </c>
      <c r="T314" s="6"/>
      <c r="U314" s="6"/>
      <c r="V314" s="6">
        <f t="shared" si="120"/>
        <v>0</v>
      </c>
      <c r="W314" s="6"/>
      <c r="X314" s="6"/>
      <c r="Y314" s="6">
        <f t="shared" si="119"/>
        <v>0</v>
      </c>
      <c r="Z314" s="6"/>
      <c r="AA314" s="6"/>
      <c r="AB314" s="6">
        <f t="shared" si="118"/>
        <v>0</v>
      </c>
      <c r="AC314" s="6"/>
      <c r="AD314" s="6"/>
      <c r="AE314" s="6">
        <f t="shared" si="129"/>
        <v>0</v>
      </c>
      <c r="AF314" s="6"/>
      <c r="AG314" s="6"/>
      <c r="AH314" s="6">
        <f t="shared" si="114"/>
        <v>0</v>
      </c>
      <c r="AI314" s="6"/>
      <c r="AJ314" s="6"/>
      <c r="AK314" s="6">
        <f t="shared" si="115"/>
        <v>0</v>
      </c>
      <c r="AL314" s="6"/>
      <c r="AM314" s="6"/>
      <c r="AQ314" s="96"/>
    </row>
    <row r="315" spans="1:45" ht="23.25" hidden="1" customHeight="1" x14ac:dyDescent="0.25">
      <c r="A315" s="1"/>
      <c r="B315" s="25"/>
      <c r="C315" s="8"/>
      <c r="D315" s="8"/>
      <c r="E315" s="8"/>
      <c r="F315" s="6"/>
      <c r="G315" s="6"/>
      <c r="H315" s="6">
        <f t="shared" si="126"/>
        <v>0</v>
      </c>
      <c r="I315" s="6"/>
      <c r="J315" s="6">
        <f t="shared" si="125"/>
        <v>0</v>
      </c>
      <c r="K315" s="6"/>
      <c r="L315" s="6"/>
      <c r="M315" s="6">
        <f t="shared" si="124"/>
        <v>0</v>
      </c>
      <c r="N315" s="6"/>
      <c r="O315" s="6"/>
      <c r="P315" s="6">
        <f t="shared" si="134"/>
        <v>0</v>
      </c>
      <c r="Q315" s="6"/>
      <c r="R315" s="6"/>
      <c r="S315" s="6">
        <f t="shared" si="130"/>
        <v>0</v>
      </c>
      <c r="T315" s="6"/>
      <c r="U315" s="6"/>
      <c r="V315" s="6">
        <f t="shared" si="120"/>
        <v>0</v>
      </c>
      <c r="W315" s="6"/>
      <c r="X315" s="6"/>
      <c r="Y315" s="6">
        <f t="shared" si="119"/>
        <v>0</v>
      </c>
      <c r="Z315" s="6"/>
      <c r="AA315" s="6"/>
      <c r="AB315" s="6">
        <f t="shared" si="118"/>
        <v>0</v>
      </c>
      <c r="AC315" s="6"/>
      <c r="AD315" s="6"/>
      <c r="AE315" s="6">
        <f t="shared" si="129"/>
        <v>0</v>
      </c>
      <c r="AF315" s="6"/>
      <c r="AG315" s="6"/>
      <c r="AH315" s="6">
        <f t="shared" si="114"/>
        <v>0</v>
      </c>
      <c r="AI315" s="6"/>
      <c r="AJ315" s="6"/>
      <c r="AK315" s="6">
        <f t="shared" si="115"/>
        <v>0</v>
      </c>
      <c r="AL315" s="6"/>
      <c r="AM315" s="6"/>
      <c r="AQ315" s="96"/>
    </row>
    <row r="316" spans="1:45" ht="65.25" hidden="1" customHeight="1" x14ac:dyDescent="0.25">
      <c r="A316" s="163" t="s">
        <v>136</v>
      </c>
      <c r="B316" s="3">
        <v>913</v>
      </c>
      <c r="C316" s="8" t="s">
        <v>87</v>
      </c>
      <c r="D316" s="8" t="s">
        <v>169</v>
      </c>
      <c r="E316" s="8"/>
      <c r="F316" s="133">
        <f>F317</f>
        <v>0</v>
      </c>
      <c r="G316" s="133">
        <f>G317</f>
        <v>0</v>
      </c>
      <c r="H316" s="133">
        <f t="shared" si="126"/>
        <v>0</v>
      </c>
      <c r="I316" s="6">
        <f t="shared" ref="I316:AM316" si="137">I317</f>
        <v>0</v>
      </c>
      <c r="J316" s="6">
        <f t="shared" si="125"/>
        <v>0</v>
      </c>
      <c r="K316" s="6">
        <f t="shared" si="137"/>
        <v>0</v>
      </c>
      <c r="L316" s="6">
        <f t="shared" si="137"/>
        <v>0</v>
      </c>
      <c r="M316" s="6">
        <f t="shared" si="124"/>
        <v>0</v>
      </c>
      <c r="N316" s="6">
        <f t="shared" si="137"/>
        <v>0</v>
      </c>
      <c r="O316" s="6">
        <f t="shared" si="137"/>
        <v>0</v>
      </c>
      <c r="P316" s="6">
        <f t="shared" si="137"/>
        <v>0</v>
      </c>
      <c r="Q316" s="6">
        <f t="shared" si="137"/>
        <v>0</v>
      </c>
      <c r="R316" s="6">
        <f t="shared" si="137"/>
        <v>0</v>
      </c>
      <c r="S316" s="6">
        <f t="shared" si="137"/>
        <v>0</v>
      </c>
      <c r="T316" s="6">
        <f t="shared" si="137"/>
        <v>0</v>
      </c>
      <c r="U316" s="6">
        <f t="shared" si="137"/>
        <v>0</v>
      </c>
      <c r="V316" s="6">
        <f t="shared" si="120"/>
        <v>0</v>
      </c>
      <c r="W316" s="6">
        <f t="shared" si="137"/>
        <v>0</v>
      </c>
      <c r="X316" s="6">
        <f t="shared" si="137"/>
        <v>0</v>
      </c>
      <c r="Y316" s="6">
        <f t="shared" si="119"/>
        <v>0</v>
      </c>
      <c r="Z316" s="6">
        <f t="shared" si="137"/>
        <v>0</v>
      </c>
      <c r="AA316" s="6">
        <f t="shared" si="137"/>
        <v>0</v>
      </c>
      <c r="AB316" s="6">
        <f t="shared" si="118"/>
        <v>0</v>
      </c>
      <c r="AC316" s="6">
        <f t="shared" si="137"/>
        <v>0</v>
      </c>
      <c r="AD316" s="6">
        <f t="shared" si="137"/>
        <v>0</v>
      </c>
      <c r="AE316" s="6">
        <f t="shared" si="129"/>
        <v>0</v>
      </c>
      <c r="AF316" s="6">
        <f t="shared" si="137"/>
        <v>0</v>
      </c>
      <c r="AG316" s="6">
        <f t="shared" si="137"/>
        <v>0</v>
      </c>
      <c r="AH316" s="6">
        <f t="shared" si="114"/>
        <v>0</v>
      </c>
      <c r="AI316" s="6">
        <f t="shared" si="137"/>
        <v>0</v>
      </c>
      <c r="AJ316" s="6">
        <f t="shared" si="137"/>
        <v>0</v>
      </c>
      <c r="AK316" s="6">
        <f t="shared" si="115"/>
        <v>0</v>
      </c>
      <c r="AL316" s="133">
        <f t="shared" si="137"/>
        <v>0</v>
      </c>
      <c r="AM316" s="133">
        <f t="shared" si="137"/>
        <v>0</v>
      </c>
    </row>
    <row r="317" spans="1:45" ht="33.75" hidden="1" customHeight="1" x14ac:dyDescent="0.25">
      <c r="A317" s="1" t="s">
        <v>10</v>
      </c>
      <c r="B317" s="25">
        <v>913</v>
      </c>
      <c r="C317" s="8" t="s">
        <v>87</v>
      </c>
      <c r="D317" s="8" t="s">
        <v>169</v>
      </c>
      <c r="E317" s="8" t="s">
        <v>11</v>
      </c>
      <c r="F317" s="6"/>
      <c r="G317" s="6"/>
      <c r="H317" s="6">
        <f t="shared" si="126"/>
        <v>0</v>
      </c>
      <c r="I317" s="6"/>
      <c r="J317" s="6">
        <f t="shared" si="125"/>
        <v>0</v>
      </c>
      <c r="K317" s="6"/>
      <c r="L317" s="6"/>
      <c r="M317" s="6">
        <f t="shared" si="124"/>
        <v>0</v>
      </c>
      <c r="N317" s="6"/>
      <c r="O317" s="6"/>
      <c r="P317" s="6">
        <f t="shared" si="134"/>
        <v>0</v>
      </c>
      <c r="Q317" s="6"/>
      <c r="R317" s="6"/>
      <c r="S317" s="6">
        <f t="shared" si="130"/>
        <v>0</v>
      </c>
      <c r="T317" s="6"/>
      <c r="U317" s="6"/>
      <c r="V317" s="6">
        <f t="shared" si="120"/>
        <v>0</v>
      </c>
      <c r="W317" s="6"/>
      <c r="X317" s="6"/>
      <c r="Y317" s="6">
        <f t="shared" si="119"/>
        <v>0</v>
      </c>
      <c r="Z317" s="6"/>
      <c r="AA317" s="6"/>
      <c r="AB317" s="6">
        <f t="shared" si="118"/>
        <v>0</v>
      </c>
      <c r="AC317" s="6"/>
      <c r="AD317" s="6"/>
      <c r="AE317" s="6">
        <f t="shared" si="129"/>
        <v>0</v>
      </c>
      <c r="AF317" s="6"/>
      <c r="AG317" s="6"/>
      <c r="AH317" s="6">
        <f t="shared" si="114"/>
        <v>0</v>
      </c>
      <c r="AI317" s="6"/>
      <c r="AJ317" s="6"/>
      <c r="AK317" s="6">
        <f t="shared" si="115"/>
        <v>0</v>
      </c>
      <c r="AL317" s="6"/>
      <c r="AM317" s="6"/>
    </row>
    <row r="318" spans="1:45" ht="33.75" customHeight="1" x14ac:dyDescent="0.25">
      <c r="A318" s="56" t="s">
        <v>240</v>
      </c>
      <c r="B318" s="25">
        <v>913</v>
      </c>
      <c r="C318" s="8" t="s">
        <v>87</v>
      </c>
      <c r="D318" s="8" t="s">
        <v>321</v>
      </c>
      <c r="E318" s="8"/>
      <c r="F318" s="133">
        <f>F319+F320+F321</f>
        <v>63.5</v>
      </c>
      <c r="G318" s="133">
        <f>G319+G320+G321</f>
        <v>571.4</v>
      </c>
      <c r="H318" s="133">
        <f t="shared" si="126"/>
        <v>634.9</v>
      </c>
      <c r="I318" s="6">
        <f>I319+I320</f>
        <v>0</v>
      </c>
      <c r="J318" s="6">
        <f t="shared" si="125"/>
        <v>634.9</v>
      </c>
      <c r="K318" s="6">
        <f t="shared" ref="K318:AJ318" si="138">K319+K320</f>
        <v>0</v>
      </c>
      <c r="L318" s="6">
        <f t="shared" si="138"/>
        <v>0</v>
      </c>
      <c r="M318" s="6">
        <f t="shared" si="124"/>
        <v>634.9</v>
      </c>
      <c r="N318" s="6">
        <f t="shared" si="138"/>
        <v>0</v>
      </c>
      <c r="O318" s="6">
        <f t="shared" si="138"/>
        <v>0</v>
      </c>
      <c r="P318" s="6">
        <f t="shared" si="138"/>
        <v>571.4</v>
      </c>
      <c r="Q318" s="6">
        <f t="shared" si="138"/>
        <v>0</v>
      </c>
      <c r="R318" s="6">
        <f t="shared" si="138"/>
        <v>0</v>
      </c>
      <c r="S318" s="6">
        <f t="shared" si="138"/>
        <v>571.4</v>
      </c>
      <c r="T318" s="6">
        <f t="shared" si="138"/>
        <v>0</v>
      </c>
      <c r="U318" s="6">
        <f t="shared" si="138"/>
        <v>0</v>
      </c>
      <c r="V318" s="6">
        <f t="shared" si="120"/>
        <v>571.4</v>
      </c>
      <c r="W318" s="6">
        <f t="shared" si="138"/>
        <v>0</v>
      </c>
      <c r="X318" s="6">
        <f t="shared" si="138"/>
        <v>0</v>
      </c>
      <c r="Y318" s="6">
        <f t="shared" si="119"/>
        <v>571.4</v>
      </c>
      <c r="Z318" s="6">
        <f t="shared" si="138"/>
        <v>0</v>
      </c>
      <c r="AA318" s="6">
        <f t="shared" si="138"/>
        <v>0</v>
      </c>
      <c r="AB318" s="6">
        <f t="shared" si="118"/>
        <v>571.4</v>
      </c>
      <c r="AC318" s="6">
        <f t="shared" si="138"/>
        <v>0</v>
      </c>
      <c r="AD318" s="6">
        <f t="shared" si="138"/>
        <v>0</v>
      </c>
      <c r="AE318" s="6">
        <f t="shared" si="129"/>
        <v>571.4</v>
      </c>
      <c r="AF318" s="6">
        <f t="shared" si="138"/>
        <v>0</v>
      </c>
      <c r="AG318" s="6">
        <f t="shared" si="138"/>
        <v>0</v>
      </c>
      <c r="AH318" s="6">
        <f t="shared" si="114"/>
        <v>571.4</v>
      </c>
      <c r="AI318" s="6">
        <f t="shared" si="138"/>
        <v>0</v>
      </c>
      <c r="AJ318" s="6">
        <f t="shared" si="138"/>
        <v>0</v>
      </c>
      <c r="AK318" s="6">
        <f t="shared" si="115"/>
        <v>571.4</v>
      </c>
      <c r="AL318" s="133">
        <f t="shared" ref="AL318:AM318" si="139">AL319+AL320+AL321</f>
        <v>0</v>
      </c>
      <c r="AM318" s="133">
        <f t="shared" si="139"/>
        <v>0</v>
      </c>
    </row>
    <row r="319" spans="1:45" ht="33.75" customHeight="1" x14ac:dyDescent="0.25">
      <c r="A319" s="1" t="s">
        <v>8</v>
      </c>
      <c r="B319" s="25">
        <v>913</v>
      </c>
      <c r="C319" s="8" t="s">
        <v>87</v>
      </c>
      <c r="D319" s="8" t="s">
        <v>321</v>
      </c>
      <c r="E319" s="8" t="s">
        <v>9</v>
      </c>
      <c r="F319" s="6"/>
      <c r="G319" s="6">
        <v>571.4</v>
      </c>
      <c r="H319" s="6">
        <f t="shared" si="126"/>
        <v>571.4</v>
      </c>
      <c r="I319" s="6"/>
      <c r="J319" s="6">
        <f t="shared" si="125"/>
        <v>571.4</v>
      </c>
      <c r="K319" s="6"/>
      <c r="L319" s="6"/>
      <c r="M319" s="6">
        <f t="shared" si="124"/>
        <v>571.4</v>
      </c>
      <c r="N319" s="6"/>
      <c r="O319" s="6"/>
      <c r="P319" s="6">
        <f t="shared" si="134"/>
        <v>571.4</v>
      </c>
      <c r="Q319" s="6"/>
      <c r="R319" s="6"/>
      <c r="S319" s="6">
        <f t="shared" si="130"/>
        <v>571.4</v>
      </c>
      <c r="T319" s="6"/>
      <c r="U319" s="6"/>
      <c r="V319" s="6">
        <f t="shared" si="120"/>
        <v>571.4</v>
      </c>
      <c r="W319" s="6"/>
      <c r="X319" s="6"/>
      <c r="Y319" s="6">
        <f t="shared" si="119"/>
        <v>571.4</v>
      </c>
      <c r="Z319" s="6"/>
      <c r="AA319" s="6"/>
      <c r="AB319" s="6">
        <f t="shared" si="118"/>
        <v>571.4</v>
      </c>
      <c r="AC319" s="6"/>
      <c r="AD319" s="6"/>
      <c r="AE319" s="6">
        <f t="shared" si="129"/>
        <v>571.4</v>
      </c>
      <c r="AF319" s="6"/>
      <c r="AG319" s="6"/>
      <c r="AH319" s="6">
        <f t="shared" si="114"/>
        <v>571.4</v>
      </c>
      <c r="AI319" s="6"/>
      <c r="AJ319" s="6"/>
      <c r="AK319" s="6">
        <f t="shared" si="115"/>
        <v>571.4</v>
      </c>
      <c r="AL319" s="6"/>
      <c r="AM319" s="6"/>
    </row>
    <row r="320" spans="1:45" ht="33.75" customHeight="1" x14ac:dyDescent="0.25">
      <c r="A320" s="1" t="s">
        <v>10</v>
      </c>
      <c r="B320" s="25">
        <v>913</v>
      </c>
      <c r="C320" s="8" t="s">
        <v>87</v>
      </c>
      <c r="D320" s="8" t="s">
        <v>321</v>
      </c>
      <c r="E320" s="8" t="s">
        <v>11</v>
      </c>
      <c r="F320" s="6"/>
      <c r="G320" s="6"/>
      <c r="H320" s="6">
        <f t="shared" si="126"/>
        <v>0</v>
      </c>
      <c r="I320" s="6"/>
      <c r="J320" s="6">
        <f t="shared" si="125"/>
        <v>0</v>
      </c>
      <c r="K320" s="6"/>
      <c r="L320" s="6"/>
      <c r="M320" s="6">
        <f t="shared" si="124"/>
        <v>0</v>
      </c>
      <c r="N320" s="6"/>
      <c r="O320" s="6"/>
      <c r="P320" s="6">
        <f t="shared" si="134"/>
        <v>0</v>
      </c>
      <c r="Q320" s="6"/>
      <c r="R320" s="6"/>
      <c r="S320" s="6">
        <f t="shared" si="130"/>
        <v>0</v>
      </c>
      <c r="T320" s="6"/>
      <c r="U320" s="6"/>
      <c r="V320" s="6">
        <f t="shared" si="120"/>
        <v>0</v>
      </c>
      <c r="W320" s="6"/>
      <c r="X320" s="6"/>
      <c r="Y320" s="6">
        <f t="shared" si="119"/>
        <v>0</v>
      </c>
      <c r="Z320" s="6"/>
      <c r="AA320" s="6"/>
      <c r="AB320" s="6">
        <f t="shared" si="118"/>
        <v>0</v>
      </c>
      <c r="AC320" s="6"/>
      <c r="AD320" s="6"/>
      <c r="AE320" s="6">
        <f t="shared" si="129"/>
        <v>0</v>
      </c>
      <c r="AF320" s="6"/>
      <c r="AG320" s="6"/>
      <c r="AH320" s="6">
        <f t="shared" si="114"/>
        <v>0</v>
      </c>
      <c r="AI320" s="6"/>
      <c r="AJ320" s="6"/>
      <c r="AK320" s="6">
        <f t="shared" si="115"/>
        <v>0</v>
      </c>
      <c r="AL320" s="6"/>
      <c r="AM320" s="6"/>
    </row>
    <row r="321" spans="1:39" ht="33.75" customHeight="1" x14ac:dyDescent="0.25">
      <c r="A321" s="1" t="s">
        <v>407</v>
      </c>
      <c r="B321" s="25">
        <v>913</v>
      </c>
      <c r="C321" s="8" t="s">
        <v>87</v>
      </c>
      <c r="D321" s="8" t="s">
        <v>408</v>
      </c>
      <c r="E321" s="8" t="s">
        <v>11</v>
      </c>
      <c r="F321" s="6">
        <v>63.5</v>
      </c>
      <c r="G321" s="6"/>
      <c r="H321" s="6">
        <f t="shared" si="126"/>
        <v>63.5</v>
      </c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</row>
    <row r="322" spans="1:39" ht="33.75" customHeight="1" x14ac:dyDescent="0.25">
      <c r="A322" s="164" t="s">
        <v>399</v>
      </c>
      <c r="B322" s="25">
        <v>913</v>
      </c>
      <c r="C322" s="8" t="s">
        <v>87</v>
      </c>
      <c r="D322" s="8" t="s">
        <v>348</v>
      </c>
      <c r="E322" s="8"/>
      <c r="F322" s="133"/>
      <c r="G322" s="133">
        <f>G323</f>
        <v>16326.9</v>
      </c>
      <c r="H322" s="133">
        <f t="shared" si="126"/>
        <v>16326.9</v>
      </c>
      <c r="I322" s="133"/>
      <c r="J322" s="133">
        <f t="shared" si="125"/>
        <v>16326.9</v>
      </c>
      <c r="K322" s="133"/>
      <c r="L322" s="133"/>
      <c r="M322" s="133">
        <f t="shared" si="124"/>
        <v>16326.9</v>
      </c>
      <c r="N322" s="133"/>
      <c r="O322" s="133"/>
      <c r="P322" s="133">
        <f t="shared" si="134"/>
        <v>16326.9</v>
      </c>
      <c r="Q322" s="133">
        <f>Q323</f>
        <v>0</v>
      </c>
      <c r="R322" s="133"/>
      <c r="S322" s="133">
        <f t="shared" si="130"/>
        <v>16326.9</v>
      </c>
      <c r="T322" s="133"/>
      <c r="U322" s="133"/>
      <c r="V322" s="133">
        <f t="shared" si="120"/>
        <v>16326.9</v>
      </c>
      <c r="W322" s="133"/>
      <c r="X322" s="133"/>
      <c r="Y322" s="133">
        <f t="shared" si="119"/>
        <v>16326.9</v>
      </c>
      <c r="Z322" s="133"/>
      <c r="AA322" s="133"/>
      <c r="AB322" s="133">
        <f t="shared" si="118"/>
        <v>16326.9</v>
      </c>
      <c r="AC322" s="133"/>
      <c r="AD322" s="133"/>
      <c r="AE322" s="133">
        <f t="shared" si="129"/>
        <v>16326.9</v>
      </c>
      <c r="AF322" s="133"/>
      <c r="AG322" s="133"/>
      <c r="AH322" s="133">
        <f t="shared" si="114"/>
        <v>16326.9</v>
      </c>
      <c r="AI322" s="133"/>
      <c r="AJ322" s="133"/>
      <c r="AK322" s="133">
        <f t="shared" si="115"/>
        <v>16326.9</v>
      </c>
      <c r="AL322" s="133">
        <f t="shared" ref="AL322:AM322" si="140">AL323</f>
        <v>0</v>
      </c>
      <c r="AM322" s="133">
        <f t="shared" si="140"/>
        <v>0</v>
      </c>
    </row>
    <row r="323" spans="1:39" ht="33.75" customHeight="1" x14ac:dyDescent="0.25">
      <c r="A323" s="1" t="s">
        <v>8</v>
      </c>
      <c r="B323" s="25">
        <v>913</v>
      </c>
      <c r="C323" s="8" t="s">
        <v>87</v>
      </c>
      <c r="D323" s="8" t="s">
        <v>348</v>
      </c>
      <c r="E323" s="8" t="s">
        <v>9</v>
      </c>
      <c r="F323" s="6"/>
      <c r="G323" s="6">
        <v>16326.9</v>
      </c>
      <c r="H323" s="6">
        <f t="shared" si="126"/>
        <v>16326.9</v>
      </c>
      <c r="I323" s="6"/>
      <c r="J323" s="6">
        <f t="shared" si="125"/>
        <v>16326.9</v>
      </c>
      <c r="K323" s="6"/>
      <c r="L323" s="6"/>
      <c r="M323" s="6">
        <f t="shared" si="124"/>
        <v>16326.9</v>
      </c>
      <c r="N323" s="6"/>
      <c r="O323" s="6"/>
      <c r="P323" s="6">
        <f t="shared" si="134"/>
        <v>16326.9</v>
      </c>
      <c r="Q323" s="6"/>
      <c r="R323" s="6"/>
      <c r="S323" s="6">
        <f t="shared" si="130"/>
        <v>16326.9</v>
      </c>
      <c r="T323" s="6"/>
      <c r="U323" s="6"/>
      <c r="V323" s="6">
        <f t="shared" si="120"/>
        <v>16326.9</v>
      </c>
      <c r="W323" s="6"/>
      <c r="X323" s="6"/>
      <c r="Y323" s="6">
        <f t="shared" si="119"/>
        <v>16326.9</v>
      </c>
      <c r="Z323" s="6"/>
      <c r="AA323" s="6"/>
      <c r="AB323" s="6">
        <f t="shared" si="118"/>
        <v>16326.9</v>
      </c>
      <c r="AC323" s="6"/>
      <c r="AD323" s="6"/>
      <c r="AE323" s="6">
        <f t="shared" si="129"/>
        <v>16326.9</v>
      </c>
      <c r="AF323" s="6"/>
      <c r="AG323" s="6"/>
      <c r="AH323" s="6">
        <f t="shared" si="114"/>
        <v>16326.9</v>
      </c>
      <c r="AI323" s="6"/>
      <c r="AJ323" s="6"/>
      <c r="AK323" s="6">
        <f t="shared" si="115"/>
        <v>16326.9</v>
      </c>
      <c r="AL323" s="6"/>
      <c r="AM323" s="6"/>
    </row>
    <row r="324" spans="1:39" ht="33.75" hidden="1" customHeight="1" x14ac:dyDescent="0.25">
      <c r="A324" s="1"/>
      <c r="B324" s="25"/>
      <c r="C324" s="8"/>
      <c r="D324" s="8"/>
      <c r="E324" s="8"/>
      <c r="F324" s="6"/>
      <c r="G324" s="6"/>
      <c r="H324" s="6">
        <f t="shared" si="126"/>
        <v>0</v>
      </c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>
        <f t="shared" si="119"/>
        <v>0</v>
      </c>
      <c r="Z324" s="6">
        <f>Z325</f>
        <v>0</v>
      </c>
      <c r="AA324" s="6"/>
      <c r="AB324" s="6">
        <f t="shared" si="118"/>
        <v>0</v>
      </c>
      <c r="AC324" s="6"/>
      <c r="AD324" s="6"/>
      <c r="AE324" s="6">
        <f t="shared" si="129"/>
        <v>0</v>
      </c>
      <c r="AF324" s="6"/>
      <c r="AG324" s="6"/>
      <c r="AH324" s="6">
        <f t="shared" si="114"/>
        <v>0</v>
      </c>
      <c r="AI324" s="6"/>
      <c r="AJ324" s="6"/>
      <c r="AK324" s="6">
        <f t="shared" si="115"/>
        <v>0</v>
      </c>
      <c r="AL324" s="6"/>
      <c r="AM324" s="6"/>
    </row>
    <row r="325" spans="1:39" ht="33.75" hidden="1" customHeight="1" x14ac:dyDescent="0.25">
      <c r="A325" s="1"/>
      <c r="B325" s="25"/>
      <c r="C325" s="8"/>
      <c r="D325" s="8"/>
      <c r="E325" s="8"/>
      <c r="F325" s="6"/>
      <c r="G325" s="6"/>
      <c r="H325" s="6">
        <f t="shared" si="126"/>
        <v>0</v>
      </c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>
        <f t="shared" si="119"/>
        <v>0</v>
      </c>
      <c r="Z325" s="6"/>
      <c r="AA325" s="6"/>
      <c r="AB325" s="6">
        <f t="shared" si="118"/>
        <v>0</v>
      </c>
      <c r="AC325" s="6"/>
      <c r="AD325" s="6"/>
      <c r="AE325" s="6">
        <f t="shared" si="129"/>
        <v>0</v>
      </c>
      <c r="AF325" s="6"/>
      <c r="AG325" s="6"/>
      <c r="AH325" s="6">
        <f t="shared" si="114"/>
        <v>0</v>
      </c>
      <c r="AI325" s="6"/>
      <c r="AJ325" s="6"/>
      <c r="AK325" s="6">
        <f t="shared" si="115"/>
        <v>0</v>
      </c>
      <c r="AL325" s="6"/>
      <c r="AM325" s="6"/>
    </row>
    <row r="326" spans="1:39" ht="50.25" customHeight="1" x14ac:dyDescent="0.25">
      <c r="A326" s="170" t="s">
        <v>391</v>
      </c>
      <c r="B326" s="209" t="s">
        <v>82</v>
      </c>
      <c r="C326" s="192" t="s">
        <v>87</v>
      </c>
      <c r="D326" s="192" t="s">
        <v>166</v>
      </c>
      <c r="E326" s="192"/>
      <c r="F326" s="193">
        <f>F327+F329+F330+F331+F332</f>
        <v>46505.599999999999</v>
      </c>
      <c r="G326" s="193">
        <f>G327+G329+G330+G331+G332</f>
        <v>300</v>
      </c>
      <c r="H326" s="193">
        <f t="shared" si="126"/>
        <v>46805.599999999999</v>
      </c>
      <c r="I326" s="193">
        <f>I327+I329+I330+I331</f>
        <v>0</v>
      </c>
      <c r="J326" s="193">
        <f t="shared" si="125"/>
        <v>46805.599999999999</v>
      </c>
      <c r="K326" s="193">
        <f t="shared" ref="K326:AJ326" si="141">K327+K329+K330+K331</f>
        <v>0</v>
      </c>
      <c r="L326" s="193">
        <f t="shared" si="141"/>
        <v>0</v>
      </c>
      <c r="M326" s="193">
        <f t="shared" si="124"/>
        <v>46805.599999999999</v>
      </c>
      <c r="N326" s="193">
        <f t="shared" si="141"/>
        <v>0</v>
      </c>
      <c r="O326" s="193">
        <f t="shared" si="141"/>
        <v>0</v>
      </c>
      <c r="P326" s="193">
        <f t="shared" si="141"/>
        <v>46475.6</v>
      </c>
      <c r="Q326" s="193">
        <f t="shared" si="141"/>
        <v>0</v>
      </c>
      <c r="R326" s="193">
        <f t="shared" si="141"/>
        <v>0</v>
      </c>
      <c r="S326" s="193">
        <f t="shared" si="141"/>
        <v>46475.6</v>
      </c>
      <c r="T326" s="193">
        <f t="shared" si="141"/>
        <v>0</v>
      </c>
      <c r="U326" s="193">
        <f t="shared" si="141"/>
        <v>0</v>
      </c>
      <c r="V326" s="193">
        <f t="shared" si="120"/>
        <v>46475.6</v>
      </c>
      <c r="W326" s="193">
        <f t="shared" si="141"/>
        <v>0</v>
      </c>
      <c r="X326" s="193">
        <f>X327+X329+X330+X331+X328</f>
        <v>0</v>
      </c>
      <c r="Y326" s="193">
        <f t="shared" si="119"/>
        <v>46475.6</v>
      </c>
      <c r="Z326" s="193">
        <f t="shared" si="141"/>
        <v>0</v>
      </c>
      <c r="AA326" s="193">
        <f t="shared" si="141"/>
        <v>0</v>
      </c>
      <c r="AB326" s="193">
        <f t="shared" si="118"/>
        <v>46475.6</v>
      </c>
      <c r="AC326" s="193">
        <f t="shared" si="141"/>
        <v>0</v>
      </c>
      <c r="AD326" s="193">
        <f t="shared" si="141"/>
        <v>0</v>
      </c>
      <c r="AE326" s="193">
        <f t="shared" si="129"/>
        <v>46475.6</v>
      </c>
      <c r="AF326" s="193">
        <f t="shared" si="141"/>
        <v>0</v>
      </c>
      <c r="AG326" s="193">
        <f>AG327+AG329+AG330+AG331</f>
        <v>0</v>
      </c>
      <c r="AH326" s="193">
        <f t="shared" si="114"/>
        <v>46475.6</v>
      </c>
      <c r="AI326" s="193">
        <f t="shared" si="141"/>
        <v>0</v>
      </c>
      <c r="AJ326" s="193">
        <f t="shared" si="141"/>
        <v>0</v>
      </c>
      <c r="AK326" s="193">
        <f t="shared" si="115"/>
        <v>46475.6</v>
      </c>
      <c r="AL326" s="193">
        <f t="shared" ref="AL326:AM326" si="142">AL327+AL329+AL330+AL331</f>
        <v>0</v>
      </c>
      <c r="AM326" s="193">
        <f t="shared" si="142"/>
        <v>9.2370555648813024E-14</v>
      </c>
    </row>
    <row r="327" spans="1:39" ht="49.5" customHeight="1" x14ac:dyDescent="0.25">
      <c r="A327" s="1" t="s">
        <v>8</v>
      </c>
      <c r="B327" s="25" t="s">
        <v>82</v>
      </c>
      <c r="C327" s="8" t="s">
        <v>87</v>
      </c>
      <c r="D327" s="8" t="s">
        <v>166</v>
      </c>
      <c r="E327" s="8" t="s">
        <v>9</v>
      </c>
      <c r="F327" s="6">
        <v>288.89999999999998</v>
      </c>
      <c r="G327" s="6"/>
      <c r="H327" s="6">
        <f t="shared" si="126"/>
        <v>288.89999999999998</v>
      </c>
      <c r="I327" s="6"/>
      <c r="J327" s="6">
        <f t="shared" si="125"/>
        <v>288.89999999999998</v>
      </c>
      <c r="K327" s="6"/>
      <c r="L327" s="6"/>
      <c r="M327" s="6">
        <f t="shared" si="124"/>
        <v>288.89999999999998</v>
      </c>
      <c r="N327" s="6"/>
      <c r="O327" s="6"/>
      <c r="P327" s="6">
        <f t="shared" si="134"/>
        <v>288.89999999999998</v>
      </c>
      <c r="Q327" s="6"/>
      <c r="R327" s="6"/>
      <c r="S327" s="6">
        <f t="shared" si="130"/>
        <v>288.89999999999998</v>
      </c>
      <c r="T327" s="6"/>
      <c r="U327" s="6"/>
      <c r="V327" s="6">
        <f t="shared" si="120"/>
        <v>288.89999999999998</v>
      </c>
      <c r="W327" s="6"/>
      <c r="X327" s="6"/>
      <c r="Y327" s="6">
        <f t="shared" si="119"/>
        <v>288.89999999999998</v>
      </c>
      <c r="Z327" s="6"/>
      <c r="AA327" s="6"/>
      <c r="AB327" s="6">
        <f t="shared" si="118"/>
        <v>288.89999999999998</v>
      </c>
      <c r="AC327" s="6"/>
      <c r="AD327" s="6"/>
      <c r="AE327" s="6">
        <f t="shared" si="129"/>
        <v>288.89999999999998</v>
      </c>
      <c r="AF327" s="6"/>
      <c r="AG327" s="6"/>
      <c r="AH327" s="6">
        <f t="shared" si="114"/>
        <v>288.89999999999998</v>
      </c>
      <c r="AI327" s="6"/>
      <c r="AJ327" s="6"/>
      <c r="AK327" s="6">
        <f t="shared" si="115"/>
        <v>288.89999999999998</v>
      </c>
      <c r="AL327" s="6"/>
      <c r="AM327" s="6"/>
    </row>
    <row r="328" spans="1:39" ht="33.75" hidden="1" customHeight="1" x14ac:dyDescent="0.25">
      <c r="A328" s="1" t="s">
        <v>271</v>
      </c>
      <c r="B328" s="25" t="s">
        <v>82</v>
      </c>
      <c r="C328" s="8" t="s">
        <v>87</v>
      </c>
      <c r="D328" s="8" t="s">
        <v>166</v>
      </c>
      <c r="E328" s="8" t="s">
        <v>9</v>
      </c>
      <c r="F328" s="6"/>
      <c r="G328" s="6"/>
      <c r="H328" s="6">
        <f t="shared" si="126"/>
        <v>0</v>
      </c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>
        <f t="shared" si="119"/>
        <v>0</v>
      </c>
      <c r="Z328" s="6"/>
      <c r="AA328" s="6"/>
      <c r="AB328" s="6">
        <f t="shared" si="118"/>
        <v>0</v>
      </c>
      <c r="AC328" s="6"/>
      <c r="AD328" s="6"/>
      <c r="AE328" s="6">
        <f t="shared" si="129"/>
        <v>0</v>
      </c>
      <c r="AF328" s="6"/>
      <c r="AG328" s="96"/>
      <c r="AH328" s="6">
        <f t="shared" si="114"/>
        <v>0</v>
      </c>
      <c r="AI328" s="6"/>
      <c r="AJ328" s="6"/>
      <c r="AK328" s="6">
        <f t="shared" si="115"/>
        <v>0</v>
      </c>
      <c r="AL328" s="6"/>
      <c r="AM328" s="6"/>
    </row>
    <row r="329" spans="1:39" ht="33.75" customHeight="1" x14ac:dyDescent="0.25">
      <c r="A329" s="122" t="s">
        <v>10</v>
      </c>
      <c r="B329" s="25">
        <v>913</v>
      </c>
      <c r="C329" s="8" t="s">
        <v>87</v>
      </c>
      <c r="D329" s="8" t="s">
        <v>166</v>
      </c>
      <c r="E329" s="8" t="s">
        <v>11</v>
      </c>
      <c r="F329" s="6">
        <f>42753.2+121.2-1000</f>
        <v>41874.399999999994</v>
      </c>
      <c r="G329" s="6"/>
      <c r="H329" s="6">
        <f t="shared" si="126"/>
        <v>41874.399999999994</v>
      </c>
      <c r="I329" s="6"/>
      <c r="J329" s="6">
        <f t="shared" si="125"/>
        <v>41874.399999999994</v>
      </c>
      <c r="K329" s="6"/>
      <c r="L329" s="6"/>
      <c r="M329" s="6">
        <f t="shared" si="124"/>
        <v>41874.399999999994</v>
      </c>
      <c r="N329" s="6"/>
      <c r="O329" s="6"/>
      <c r="P329" s="6">
        <f t="shared" si="134"/>
        <v>41874.399999999994</v>
      </c>
      <c r="Q329" s="6"/>
      <c r="R329" s="6"/>
      <c r="S329" s="6">
        <f t="shared" si="130"/>
        <v>41874.399999999994</v>
      </c>
      <c r="T329" s="6"/>
      <c r="U329" s="6"/>
      <c r="V329" s="6">
        <f t="shared" si="120"/>
        <v>41874.399999999994</v>
      </c>
      <c r="W329" s="6"/>
      <c r="X329" s="6"/>
      <c r="Y329" s="6">
        <f t="shared" si="119"/>
        <v>41874.399999999994</v>
      </c>
      <c r="Z329" s="6"/>
      <c r="AA329" s="6"/>
      <c r="AB329" s="6">
        <f t="shared" si="118"/>
        <v>41874.399999999994</v>
      </c>
      <c r="AC329" s="6"/>
      <c r="AD329" s="6"/>
      <c r="AE329" s="6">
        <f t="shared" si="129"/>
        <v>41874.399999999994</v>
      </c>
      <c r="AF329" s="6"/>
      <c r="AG329" s="6"/>
      <c r="AH329" s="6">
        <f t="shared" si="114"/>
        <v>41874.399999999994</v>
      </c>
      <c r="AI329" s="6"/>
      <c r="AJ329" s="6"/>
      <c r="AK329" s="6">
        <f t="shared" si="115"/>
        <v>41874.399999999994</v>
      </c>
      <c r="AL329" s="6"/>
      <c r="AM329" s="6"/>
    </row>
    <row r="330" spans="1:39" ht="21" customHeight="1" x14ac:dyDescent="0.25">
      <c r="A330" s="1" t="s">
        <v>69</v>
      </c>
      <c r="B330" s="25">
        <v>913</v>
      </c>
      <c r="C330" s="8" t="s">
        <v>87</v>
      </c>
      <c r="D330" s="8" t="s">
        <v>166</v>
      </c>
      <c r="E330" s="8" t="s">
        <v>70</v>
      </c>
      <c r="F330" s="6">
        <v>21</v>
      </c>
      <c r="G330" s="6"/>
      <c r="H330" s="6">
        <f t="shared" si="126"/>
        <v>21</v>
      </c>
      <c r="I330" s="6"/>
      <c r="J330" s="6">
        <f t="shared" si="125"/>
        <v>21</v>
      </c>
      <c r="K330" s="6"/>
      <c r="L330" s="6"/>
      <c r="M330" s="6">
        <f t="shared" si="124"/>
        <v>21</v>
      </c>
      <c r="N330" s="6"/>
      <c r="O330" s="6"/>
      <c r="P330" s="6">
        <f t="shared" si="134"/>
        <v>21</v>
      </c>
      <c r="Q330" s="6"/>
      <c r="R330" s="6"/>
      <c r="S330" s="6">
        <f t="shared" si="130"/>
        <v>21</v>
      </c>
      <c r="T330" s="6"/>
      <c r="U330" s="6"/>
      <c r="V330" s="6">
        <f t="shared" si="120"/>
        <v>21</v>
      </c>
      <c r="W330" s="6"/>
      <c r="X330" s="6"/>
      <c r="Y330" s="6">
        <f t="shared" si="119"/>
        <v>21</v>
      </c>
      <c r="Z330" s="6"/>
      <c r="AA330" s="6"/>
      <c r="AB330" s="6">
        <f t="shared" si="118"/>
        <v>21</v>
      </c>
      <c r="AC330" s="6"/>
      <c r="AD330" s="6"/>
      <c r="AE330" s="6">
        <f t="shared" si="129"/>
        <v>21</v>
      </c>
      <c r="AF330" s="6"/>
      <c r="AG330" s="6"/>
      <c r="AH330" s="6">
        <f t="shared" si="114"/>
        <v>21</v>
      </c>
      <c r="AI330" s="6"/>
      <c r="AJ330" s="6"/>
      <c r="AK330" s="6">
        <f t="shared" si="115"/>
        <v>21</v>
      </c>
      <c r="AL330" s="6"/>
      <c r="AM330" s="6"/>
    </row>
    <row r="331" spans="1:39" ht="21" customHeight="1" x14ac:dyDescent="0.25">
      <c r="A331" s="1" t="s">
        <v>19</v>
      </c>
      <c r="B331" s="25">
        <v>913</v>
      </c>
      <c r="C331" s="8" t="s">
        <v>87</v>
      </c>
      <c r="D331" s="8" t="s">
        <v>166</v>
      </c>
      <c r="E331" s="8" t="s">
        <v>20</v>
      </c>
      <c r="F331" s="6">
        <v>4291.3</v>
      </c>
      <c r="G331" s="6"/>
      <c r="H331" s="6">
        <f t="shared" si="126"/>
        <v>4291.3</v>
      </c>
      <c r="I331" s="6"/>
      <c r="J331" s="6">
        <f t="shared" si="125"/>
        <v>4291.3</v>
      </c>
      <c r="K331" s="6"/>
      <c r="L331" s="6"/>
      <c r="M331" s="6">
        <f t="shared" si="124"/>
        <v>4291.3</v>
      </c>
      <c r="N331" s="6"/>
      <c r="O331" s="6"/>
      <c r="P331" s="6">
        <f t="shared" si="134"/>
        <v>4291.3</v>
      </c>
      <c r="Q331" s="6"/>
      <c r="R331" s="6"/>
      <c r="S331" s="6">
        <f t="shared" ref="S331:S389" si="143">P331+Q331+R331</f>
        <v>4291.3</v>
      </c>
      <c r="T331" s="6"/>
      <c r="U331" s="6"/>
      <c r="V331" s="6">
        <f t="shared" si="120"/>
        <v>4291.3</v>
      </c>
      <c r="W331" s="6"/>
      <c r="X331" s="6">
        <f>-2.5+2.5</f>
        <v>0</v>
      </c>
      <c r="Y331" s="6">
        <f t="shared" si="119"/>
        <v>4291.3</v>
      </c>
      <c r="Z331" s="6"/>
      <c r="AA331" s="6"/>
      <c r="AB331" s="6">
        <f t="shared" si="118"/>
        <v>4291.3</v>
      </c>
      <c r="AC331" s="6"/>
      <c r="AD331" s="6"/>
      <c r="AE331" s="6">
        <f t="shared" ref="AE331:AE396" si="144">AB331+AC331+AD331</f>
        <v>4291.3</v>
      </c>
      <c r="AF331" s="6"/>
      <c r="AG331" s="6"/>
      <c r="AH331" s="6">
        <f t="shared" si="114"/>
        <v>4291.3</v>
      </c>
      <c r="AI331" s="6"/>
      <c r="AJ331" s="6"/>
      <c r="AK331" s="6">
        <f t="shared" si="115"/>
        <v>4291.3</v>
      </c>
      <c r="AL331" s="6">
        <f>2471.3-2471.3</f>
        <v>0</v>
      </c>
      <c r="AM331" s="6">
        <f>2471.3-2414.9-56.4</f>
        <v>9.2370555648813024E-14</v>
      </c>
    </row>
    <row r="332" spans="1:39" ht="21" customHeight="1" x14ac:dyDescent="0.25">
      <c r="A332" s="106" t="s">
        <v>457</v>
      </c>
      <c r="B332" s="25">
        <v>913</v>
      </c>
      <c r="C332" s="8" t="s">
        <v>87</v>
      </c>
      <c r="D332" s="8" t="s">
        <v>166</v>
      </c>
      <c r="E332" s="8"/>
      <c r="F332" s="133">
        <f>F334</f>
        <v>30</v>
      </c>
      <c r="G332" s="133">
        <f>G333</f>
        <v>300</v>
      </c>
      <c r="H332" s="6">
        <f t="shared" si="126"/>
        <v>330</v>
      </c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</row>
    <row r="333" spans="1:39" ht="21" customHeight="1" x14ac:dyDescent="0.25">
      <c r="A333" s="21" t="s">
        <v>446</v>
      </c>
      <c r="B333" s="25">
        <v>913</v>
      </c>
      <c r="C333" s="8" t="s">
        <v>87</v>
      </c>
      <c r="D333" s="8" t="s">
        <v>166</v>
      </c>
      <c r="E333" s="8" t="s">
        <v>11</v>
      </c>
      <c r="F333" s="6"/>
      <c r="G333" s="6">
        <v>300</v>
      </c>
      <c r="H333" s="6">
        <f t="shared" si="126"/>
        <v>300</v>
      </c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</row>
    <row r="334" spans="1:39" ht="21" customHeight="1" x14ac:dyDescent="0.25">
      <c r="A334" s="21" t="s">
        <v>447</v>
      </c>
      <c r="B334" s="25">
        <v>913</v>
      </c>
      <c r="C334" s="8" t="s">
        <v>87</v>
      </c>
      <c r="D334" s="8" t="s">
        <v>166</v>
      </c>
      <c r="E334" s="8" t="s">
        <v>11</v>
      </c>
      <c r="F334" s="6">
        <v>30</v>
      </c>
      <c r="G334" s="6"/>
      <c r="H334" s="6">
        <f t="shared" si="126"/>
        <v>30</v>
      </c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</row>
    <row r="335" spans="1:39" ht="21" hidden="1" customHeight="1" x14ac:dyDescent="0.25">
      <c r="A335" s="21"/>
      <c r="B335" s="25"/>
      <c r="C335" s="8"/>
      <c r="D335" s="8"/>
      <c r="E335" s="8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</row>
    <row r="336" spans="1:39" ht="21" customHeight="1" x14ac:dyDescent="0.25">
      <c r="A336" s="67" t="s">
        <v>349</v>
      </c>
      <c r="B336" s="84"/>
      <c r="C336" s="58"/>
      <c r="D336" s="58"/>
      <c r="E336" s="58"/>
      <c r="F336" s="28">
        <f>F337+F342</f>
        <v>0</v>
      </c>
      <c r="G336" s="28">
        <f>G337+G342</f>
        <v>74.599999999999994</v>
      </c>
      <c r="H336" s="28">
        <f t="shared" si="126"/>
        <v>74.599999999999994</v>
      </c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>
        <f>AL337+AL342+AL350+AL353+AL356+AL359+AL362+AL365+AL366+AL367+AL371</f>
        <v>197135.09999999998</v>
      </c>
      <c r="AM336" s="28">
        <f>AM337+AM342+AM350+AM353+AM356+AM359+AM362+AM365+AM366+AM367+AM371</f>
        <v>203115.24999999997</v>
      </c>
    </row>
    <row r="337" spans="1:39" ht="33.75" hidden="1" customHeight="1" x14ac:dyDescent="0.25">
      <c r="A337" s="1" t="s">
        <v>350</v>
      </c>
      <c r="B337" s="25">
        <v>913</v>
      </c>
      <c r="C337" s="8" t="s">
        <v>87</v>
      </c>
      <c r="D337" s="8" t="s">
        <v>156</v>
      </c>
      <c r="E337" s="8"/>
      <c r="F337" s="6">
        <f>F338+F339</f>
        <v>0</v>
      </c>
      <c r="G337" s="6">
        <f>G338+G339</f>
        <v>0</v>
      </c>
      <c r="H337" s="6">
        <f t="shared" si="126"/>
        <v>0</v>
      </c>
      <c r="I337" s="6">
        <f>I342+I344</f>
        <v>0</v>
      </c>
      <c r="J337" s="6">
        <f t="shared" si="125"/>
        <v>0</v>
      </c>
      <c r="K337" s="6">
        <f>K342+K344</f>
        <v>0</v>
      </c>
      <c r="L337" s="6">
        <f>L342+L344</f>
        <v>0</v>
      </c>
      <c r="M337" s="6">
        <f t="shared" si="124"/>
        <v>0</v>
      </c>
      <c r="N337" s="6">
        <f>N342+N344</f>
        <v>0</v>
      </c>
      <c r="O337" s="6">
        <f>O342+O344</f>
        <v>0</v>
      </c>
      <c r="P337" s="6">
        <f t="shared" si="134"/>
        <v>0</v>
      </c>
      <c r="Q337" s="6">
        <f>Q342+Q344</f>
        <v>0</v>
      </c>
      <c r="R337" s="6">
        <f>R342+R344</f>
        <v>0</v>
      </c>
      <c r="S337" s="6">
        <f t="shared" si="143"/>
        <v>0</v>
      </c>
      <c r="T337" s="6">
        <f>T342+T344</f>
        <v>0</v>
      </c>
      <c r="U337" s="6">
        <f>U342+U344</f>
        <v>0</v>
      </c>
      <c r="V337" s="6">
        <f t="shared" si="120"/>
        <v>0</v>
      </c>
      <c r="W337" s="6">
        <f>W342+W344</f>
        <v>0</v>
      </c>
      <c r="X337" s="6">
        <f>X342+X344</f>
        <v>0</v>
      </c>
      <c r="Y337" s="6">
        <f t="shared" si="119"/>
        <v>0</v>
      </c>
      <c r="Z337" s="6">
        <f>Z342+Z344</f>
        <v>0</v>
      </c>
      <c r="AA337" s="6">
        <f>AA342+AA344</f>
        <v>0</v>
      </c>
      <c r="AB337" s="6">
        <f t="shared" si="118"/>
        <v>0</v>
      </c>
      <c r="AC337" s="6">
        <f>AC342+AC344</f>
        <v>0</v>
      </c>
      <c r="AD337" s="6">
        <f>AD342+AD344</f>
        <v>0</v>
      </c>
      <c r="AE337" s="6">
        <f t="shared" si="144"/>
        <v>0</v>
      </c>
      <c r="AF337" s="6">
        <f>AF342+AF344</f>
        <v>0</v>
      </c>
      <c r="AG337" s="6">
        <f>AG342+AG344</f>
        <v>0</v>
      </c>
      <c r="AH337" s="6">
        <f t="shared" si="114"/>
        <v>0</v>
      </c>
      <c r="AI337" s="6">
        <f>AI342</f>
        <v>0</v>
      </c>
      <c r="AJ337" s="6">
        <f>AJ342+AJ344</f>
        <v>0</v>
      </c>
      <c r="AK337" s="6">
        <f t="shared" si="115"/>
        <v>0</v>
      </c>
      <c r="AL337" s="6">
        <f t="shared" ref="AL337:AM337" si="145">AL338+AL339</f>
        <v>0</v>
      </c>
      <c r="AM337" s="6">
        <f t="shared" si="145"/>
        <v>0</v>
      </c>
    </row>
    <row r="338" spans="1:39" ht="33.75" hidden="1" customHeight="1" x14ac:dyDescent="0.25">
      <c r="A338" s="1" t="s">
        <v>8</v>
      </c>
      <c r="B338" s="25">
        <v>913</v>
      </c>
      <c r="C338" s="8" t="s">
        <v>87</v>
      </c>
      <c r="D338" s="8" t="s">
        <v>156</v>
      </c>
      <c r="E338" s="8" t="s">
        <v>9</v>
      </c>
      <c r="F338" s="6"/>
      <c r="G338" s="6"/>
      <c r="H338" s="6">
        <f t="shared" si="126"/>
        <v>0</v>
      </c>
      <c r="I338" s="6"/>
      <c r="J338" s="6">
        <f t="shared" si="125"/>
        <v>0</v>
      </c>
      <c r="K338" s="6"/>
      <c r="L338" s="6"/>
      <c r="M338" s="6">
        <f t="shared" si="124"/>
        <v>0</v>
      </c>
      <c r="N338" s="6"/>
      <c r="O338" s="6"/>
      <c r="P338" s="6">
        <f t="shared" si="134"/>
        <v>0</v>
      </c>
      <c r="Q338" s="6"/>
      <c r="R338" s="6"/>
      <c r="S338" s="6">
        <f t="shared" si="143"/>
        <v>0</v>
      </c>
      <c r="T338" s="6"/>
      <c r="U338" s="6"/>
      <c r="V338" s="6">
        <f t="shared" si="120"/>
        <v>0</v>
      </c>
      <c r="W338" s="6"/>
      <c r="X338" s="6"/>
      <c r="Y338" s="6">
        <f t="shared" si="119"/>
        <v>0</v>
      </c>
      <c r="Z338" s="6"/>
      <c r="AA338" s="6"/>
      <c r="AB338" s="6">
        <f t="shared" si="118"/>
        <v>0</v>
      </c>
      <c r="AC338" s="6"/>
      <c r="AD338" s="6"/>
      <c r="AE338" s="6">
        <f t="shared" si="144"/>
        <v>0</v>
      </c>
      <c r="AF338" s="6"/>
      <c r="AG338" s="6"/>
      <c r="AH338" s="6">
        <f t="shared" si="114"/>
        <v>0</v>
      </c>
      <c r="AI338" s="6"/>
      <c r="AJ338" s="6"/>
      <c r="AK338" s="6">
        <f t="shared" si="115"/>
        <v>0</v>
      </c>
      <c r="AL338" s="6"/>
      <c r="AM338" s="6"/>
    </row>
    <row r="339" spans="1:39" ht="33.75" hidden="1" customHeight="1" x14ac:dyDescent="0.25">
      <c r="A339" s="7" t="s">
        <v>16</v>
      </c>
      <c r="B339" s="25">
        <v>913</v>
      </c>
      <c r="C339" s="8" t="s">
        <v>87</v>
      </c>
      <c r="D339" s="8" t="s">
        <v>156</v>
      </c>
      <c r="E339" s="8" t="s">
        <v>11</v>
      </c>
      <c r="F339" s="6"/>
      <c r="G339" s="6"/>
      <c r="H339" s="6">
        <f t="shared" si="126"/>
        <v>0</v>
      </c>
      <c r="I339" s="6"/>
      <c r="J339" s="6">
        <f t="shared" si="125"/>
        <v>0</v>
      </c>
      <c r="K339" s="6"/>
      <c r="L339" s="6"/>
      <c r="M339" s="6">
        <f t="shared" si="124"/>
        <v>0</v>
      </c>
      <c r="N339" s="6"/>
      <c r="O339" s="6"/>
      <c r="P339" s="6">
        <f t="shared" si="134"/>
        <v>0</v>
      </c>
      <c r="Q339" s="6"/>
      <c r="R339" s="6"/>
      <c r="S339" s="6">
        <f t="shared" si="143"/>
        <v>0</v>
      </c>
      <c r="T339" s="6"/>
      <c r="U339" s="6"/>
      <c r="V339" s="6">
        <f t="shared" si="120"/>
        <v>0</v>
      </c>
      <c r="W339" s="6"/>
      <c r="X339" s="6"/>
      <c r="Y339" s="6">
        <f t="shared" si="119"/>
        <v>0</v>
      </c>
      <c r="Z339" s="6"/>
      <c r="AA339" s="6"/>
      <c r="AB339" s="6">
        <f t="shared" si="118"/>
        <v>0</v>
      </c>
      <c r="AC339" s="6"/>
      <c r="AD339" s="6"/>
      <c r="AE339" s="6">
        <f t="shared" si="144"/>
        <v>0</v>
      </c>
      <c r="AF339" s="6"/>
      <c r="AG339" s="6"/>
      <c r="AH339" s="6">
        <f t="shared" si="114"/>
        <v>0</v>
      </c>
      <c r="AI339" s="6"/>
      <c r="AJ339" s="6"/>
      <c r="AK339" s="6">
        <f t="shared" si="115"/>
        <v>0</v>
      </c>
      <c r="AL339" s="6"/>
      <c r="AM339" s="6"/>
    </row>
    <row r="340" spans="1:39" ht="33.75" hidden="1" customHeight="1" x14ac:dyDescent="0.25">
      <c r="A340" s="98" t="s">
        <v>91</v>
      </c>
      <c r="B340" s="25">
        <v>913</v>
      </c>
      <c r="C340" s="8" t="s">
        <v>87</v>
      </c>
      <c r="D340" s="8" t="s">
        <v>156</v>
      </c>
      <c r="E340" s="8" t="s">
        <v>27</v>
      </c>
      <c r="F340" s="6"/>
      <c r="G340" s="6"/>
      <c r="H340" s="6">
        <f t="shared" si="126"/>
        <v>0</v>
      </c>
      <c r="I340" s="6"/>
      <c r="J340" s="6">
        <f t="shared" si="125"/>
        <v>0</v>
      </c>
      <c r="K340" s="6"/>
      <c r="L340" s="6"/>
      <c r="M340" s="6">
        <f t="shared" si="124"/>
        <v>0</v>
      </c>
      <c r="N340" s="6"/>
      <c r="O340" s="6"/>
      <c r="P340" s="6">
        <f t="shared" si="134"/>
        <v>0</v>
      </c>
      <c r="Q340" s="6"/>
      <c r="R340" s="6"/>
      <c r="S340" s="6">
        <f t="shared" si="143"/>
        <v>0</v>
      </c>
      <c r="T340" s="6"/>
      <c r="U340" s="6"/>
      <c r="V340" s="6">
        <f t="shared" si="120"/>
        <v>0</v>
      </c>
      <c r="W340" s="6"/>
      <c r="X340" s="6"/>
      <c r="Y340" s="6">
        <f t="shared" si="119"/>
        <v>0</v>
      </c>
      <c r="Z340" s="6"/>
      <c r="AA340" s="6"/>
      <c r="AB340" s="6">
        <f t="shared" si="118"/>
        <v>0</v>
      </c>
      <c r="AC340" s="6"/>
      <c r="AD340" s="6"/>
      <c r="AE340" s="6">
        <f t="shared" si="144"/>
        <v>0</v>
      </c>
      <c r="AF340" s="6"/>
      <c r="AG340" s="6"/>
      <c r="AH340" s="6">
        <f t="shared" si="114"/>
        <v>0</v>
      </c>
      <c r="AI340" s="6"/>
      <c r="AJ340" s="6"/>
      <c r="AK340" s="6">
        <f t="shared" si="115"/>
        <v>0</v>
      </c>
      <c r="AL340" s="6"/>
      <c r="AM340" s="6"/>
    </row>
    <row r="341" spans="1:39" ht="33.75" hidden="1" customHeight="1" x14ac:dyDescent="0.25">
      <c r="A341" s="1" t="s">
        <v>19</v>
      </c>
      <c r="B341" s="25">
        <v>913</v>
      </c>
      <c r="C341" s="8" t="s">
        <v>87</v>
      </c>
      <c r="D341" s="8" t="s">
        <v>156</v>
      </c>
      <c r="E341" s="8" t="s">
        <v>20</v>
      </c>
      <c r="F341" s="6"/>
      <c r="G341" s="6"/>
      <c r="H341" s="6">
        <f t="shared" si="126"/>
        <v>0</v>
      </c>
      <c r="I341" s="6"/>
      <c r="J341" s="6">
        <f t="shared" si="125"/>
        <v>0</v>
      </c>
      <c r="K341" s="6"/>
      <c r="L341" s="6"/>
      <c r="M341" s="6">
        <f t="shared" si="124"/>
        <v>0</v>
      </c>
      <c r="N341" s="6"/>
      <c r="O341" s="6"/>
      <c r="P341" s="6">
        <f t="shared" si="134"/>
        <v>0</v>
      </c>
      <c r="Q341" s="6"/>
      <c r="R341" s="6"/>
      <c r="S341" s="6">
        <f t="shared" si="143"/>
        <v>0</v>
      </c>
      <c r="T341" s="6"/>
      <c r="U341" s="6"/>
      <c r="V341" s="6">
        <f t="shared" si="120"/>
        <v>0</v>
      </c>
      <c r="W341" s="6"/>
      <c r="X341" s="6"/>
      <c r="Y341" s="6">
        <f t="shared" si="119"/>
        <v>0</v>
      </c>
      <c r="Z341" s="6"/>
      <c r="AA341" s="6"/>
      <c r="AB341" s="6">
        <f t="shared" si="118"/>
        <v>0</v>
      </c>
      <c r="AC341" s="6"/>
      <c r="AD341" s="6"/>
      <c r="AE341" s="6">
        <f t="shared" si="144"/>
        <v>0</v>
      </c>
      <c r="AF341" s="6"/>
      <c r="AG341" s="6"/>
      <c r="AH341" s="6">
        <f t="shared" si="114"/>
        <v>0</v>
      </c>
      <c r="AI341" s="6"/>
      <c r="AJ341" s="6"/>
      <c r="AK341" s="6">
        <f t="shared" si="115"/>
        <v>0</v>
      </c>
      <c r="AL341" s="6"/>
      <c r="AM341" s="6"/>
    </row>
    <row r="342" spans="1:39" ht="60.75" customHeight="1" x14ac:dyDescent="0.25">
      <c r="A342" s="165" t="s">
        <v>392</v>
      </c>
      <c r="B342" s="257" t="s">
        <v>82</v>
      </c>
      <c r="C342" s="258" t="s">
        <v>87</v>
      </c>
      <c r="D342" s="258" t="s">
        <v>184</v>
      </c>
      <c r="E342" s="258"/>
      <c r="F342" s="132"/>
      <c r="G342" s="132">
        <f>G343</f>
        <v>74.599999999999994</v>
      </c>
      <c r="H342" s="132">
        <f t="shared" si="126"/>
        <v>74.599999999999994</v>
      </c>
      <c r="I342" s="132">
        <f>I343</f>
        <v>0</v>
      </c>
      <c r="J342" s="132">
        <f t="shared" si="125"/>
        <v>74.599999999999994</v>
      </c>
      <c r="K342" s="132">
        <f>K343</f>
        <v>0</v>
      </c>
      <c r="L342" s="132">
        <f>L343</f>
        <v>0</v>
      </c>
      <c r="M342" s="132">
        <f t="shared" si="124"/>
        <v>74.599999999999994</v>
      </c>
      <c r="N342" s="132">
        <f>N343</f>
        <v>0</v>
      </c>
      <c r="O342" s="132">
        <f>O343</f>
        <v>0</v>
      </c>
      <c r="P342" s="132">
        <f t="shared" si="134"/>
        <v>74.599999999999994</v>
      </c>
      <c r="Q342" s="132">
        <f>Q343</f>
        <v>0</v>
      </c>
      <c r="R342" s="132">
        <f>R343</f>
        <v>0</v>
      </c>
      <c r="S342" s="132">
        <f t="shared" si="143"/>
        <v>74.599999999999994</v>
      </c>
      <c r="T342" s="132">
        <f>T343</f>
        <v>0</v>
      </c>
      <c r="U342" s="132">
        <f>U343</f>
        <v>0</v>
      </c>
      <c r="V342" s="132">
        <f t="shared" si="120"/>
        <v>74.599999999999994</v>
      </c>
      <c r="W342" s="132">
        <f>W343</f>
        <v>0</v>
      </c>
      <c r="X342" s="132">
        <f>X343</f>
        <v>0</v>
      </c>
      <c r="Y342" s="132">
        <f t="shared" si="119"/>
        <v>74.599999999999994</v>
      </c>
      <c r="Z342" s="132">
        <f>Z343</f>
        <v>0</v>
      </c>
      <c r="AA342" s="132">
        <f>AA343</f>
        <v>0</v>
      </c>
      <c r="AB342" s="132">
        <f t="shared" si="118"/>
        <v>74.599999999999994</v>
      </c>
      <c r="AC342" s="132">
        <f>AC343</f>
        <v>0</v>
      </c>
      <c r="AD342" s="132">
        <f>AD343</f>
        <v>0</v>
      </c>
      <c r="AE342" s="132">
        <f t="shared" si="144"/>
        <v>74.599999999999994</v>
      </c>
      <c r="AF342" s="132">
        <f>AF343</f>
        <v>0</v>
      </c>
      <c r="AG342" s="132">
        <f>AG343</f>
        <v>0</v>
      </c>
      <c r="AH342" s="132">
        <f t="shared" si="114"/>
        <v>74.599999999999994</v>
      </c>
      <c r="AI342" s="132">
        <f>AI343+AI344</f>
        <v>0</v>
      </c>
      <c r="AJ342" s="132"/>
      <c r="AK342" s="132">
        <f t="shared" si="115"/>
        <v>74.599999999999994</v>
      </c>
      <c r="AL342" s="132">
        <f t="shared" ref="AL342:AM342" si="146">AL343</f>
        <v>74.599999999999994</v>
      </c>
      <c r="AM342" s="132">
        <f t="shared" si="146"/>
        <v>74.599999999999994</v>
      </c>
    </row>
    <row r="343" spans="1:39" ht="33.75" customHeight="1" x14ac:dyDescent="0.25">
      <c r="A343" s="1" t="s">
        <v>8</v>
      </c>
      <c r="B343" s="25" t="s">
        <v>82</v>
      </c>
      <c r="C343" s="8" t="s">
        <v>87</v>
      </c>
      <c r="D343" s="8" t="s">
        <v>184</v>
      </c>
      <c r="E343" s="8" t="s">
        <v>9</v>
      </c>
      <c r="F343" s="6"/>
      <c r="G343" s="6">
        <v>74.599999999999994</v>
      </c>
      <c r="H343" s="6">
        <f t="shared" si="126"/>
        <v>74.599999999999994</v>
      </c>
      <c r="I343" s="6"/>
      <c r="J343" s="6">
        <f t="shared" si="125"/>
        <v>74.599999999999994</v>
      </c>
      <c r="K343" s="6"/>
      <c r="L343" s="6"/>
      <c r="M343" s="6">
        <f t="shared" si="124"/>
        <v>74.599999999999994</v>
      </c>
      <c r="N343" s="6"/>
      <c r="O343" s="6"/>
      <c r="P343" s="6">
        <f t="shared" si="134"/>
        <v>74.599999999999994</v>
      </c>
      <c r="Q343" s="6"/>
      <c r="R343" s="6"/>
      <c r="S343" s="6">
        <f t="shared" si="143"/>
        <v>74.599999999999994</v>
      </c>
      <c r="T343" s="6"/>
      <c r="U343" s="6"/>
      <c r="V343" s="6">
        <f t="shared" si="120"/>
        <v>74.599999999999994</v>
      </c>
      <c r="W343" s="6"/>
      <c r="X343" s="6"/>
      <c r="Y343" s="6">
        <f t="shared" si="119"/>
        <v>74.599999999999994</v>
      </c>
      <c r="Z343" s="6"/>
      <c r="AA343" s="6"/>
      <c r="AB343" s="6">
        <f t="shared" si="118"/>
        <v>74.599999999999994</v>
      </c>
      <c r="AC343" s="6"/>
      <c r="AD343" s="6"/>
      <c r="AE343" s="6">
        <f t="shared" si="144"/>
        <v>74.599999999999994</v>
      </c>
      <c r="AF343" s="6"/>
      <c r="AG343" s="6"/>
      <c r="AH343" s="6">
        <f t="shared" si="114"/>
        <v>74.599999999999994</v>
      </c>
      <c r="AI343" s="6"/>
      <c r="AJ343" s="6"/>
      <c r="AK343" s="6">
        <f t="shared" si="115"/>
        <v>74.599999999999994</v>
      </c>
      <c r="AL343" s="6">
        <v>74.599999999999994</v>
      </c>
      <c r="AM343" s="6">
        <v>74.599999999999994</v>
      </c>
    </row>
    <row r="344" spans="1:39" ht="33.75" hidden="1" customHeight="1" x14ac:dyDescent="0.25">
      <c r="A344" s="1" t="s">
        <v>19</v>
      </c>
      <c r="B344" s="25" t="s">
        <v>82</v>
      </c>
      <c r="C344" s="8" t="s">
        <v>87</v>
      </c>
      <c r="D344" s="8" t="s">
        <v>156</v>
      </c>
      <c r="E344" s="8" t="s">
        <v>20</v>
      </c>
      <c r="F344" s="6"/>
      <c r="G344" s="6"/>
      <c r="H344" s="6">
        <f t="shared" si="126"/>
        <v>0</v>
      </c>
      <c r="I344" s="6"/>
      <c r="J344" s="6">
        <f t="shared" si="125"/>
        <v>0</v>
      </c>
      <c r="K344" s="6"/>
      <c r="L344" s="6"/>
      <c r="M344" s="6">
        <f t="shared" si="124"/>
        <v>0</v>
      </c>
      <c r="N344" s="6"/>
      <c r="O344" s="6"/>
      <c r="P344" s="6">
        <f t="shared" si="134"/>
        <v>0</v>
      </c>
      <c r="Q344" s="6"/>
      <c r="R344" s="6"/>
      <c r="S344" s="6">
        <f t="shared" si="143"/>
        <v>0</v>
      </c>
      <c r="T344" s="6"/>
      <c r="U344" s="6"/>
      <c r="V344" s="6">
        <f t="shared" si="120"/>
        <v>0</v>
      </c>
      <c r="W344" s="6"/>
      <c r="X344" s="6"/>
      <c r="Y344" s="6">
        <f t="shared" si="119"/>
        <v>0</v>
      </c>
      <c r="Z344" s="6"/>
      <c r="AA344" s="6"/>
      <c r="AB344" s="6">
        <f t="shared" si="118"/>
        <v>0</v>
      </c>
      <c r="AC344" s="6"/>
      <c r="AD344" s="6"/>
      <c r="AE344" s="6">
        <f t="shared" si="144"/>
        <v>0</v>
      </c>
      <c r="AF344" s="6"/>
      <c r="AG344" s="6"/>
      <c r="AH344" s="6">
        <f t="shared" si="114"/>
        <v>0</v>
      </c>
      <c r="AI344" s="6"/>
      <c r="AJ344" s="6"/>
      <c r="AK344" s="6">
        <f t="shared" si="115"/>
        <v>0</v>
      </c>
      <c r="AL344" s="6"/>
      <c r="AM344" s="6"/>
    </row>
    <row r="345" spans="1:39" ht="33.75" hidden="1" customHeight="1" x14ac:dyDescent="0.25">
      <c r="A345" s="1" t="s">
        <v>124</v>
      </c>
      <c r="B345" s="25">
        <v>913</v>
      </c>
      <c r="C345" s="8" t="s">
        <v>87</v>
      </c>
      <c r="D345" s="8" t="s">
        <v>156</v>
      </c>
      <c r="E345" s="8"/>
      <c r="F345" s="6"/>
      <c r="G345" s="6"/>
      <c r="H345" s="6">
        <f t="shared" si="126"/>
        <v>0</v>
      </c>
      <c r="I345" s="6">
        <f>I346+I347+I348+I349</f>
        <v>0</v>
      </c>
      <c r="J345" s="6">
        <f t="shared" si="125"/>
        <v>0</v>
      </c>
      <c r="K345" s="6">
        <f>K346+K347+K348+K349</f>
        <v>0</v>
      </c>
      <c r="L345" s="6">
        <f>L346+L347+L348+L349</f>
        <v>0</v>
      </c>
      <c r="M345" s="6">
        <f t="shared" si="124"/>
        <v>0</v>
      </c>
      <c r="N345" s="6">
        <f>N346+N347+N348+N349</f>
        <v>0</v>
      </c>
      <c r="O345" s="6">
        <f>O346+O347+O348+O349</f>
        <v>0</v>
      </c>
      <c r="P345" s="6">
        <f t="shared" si="134"/>
        <v>0</v>
      </c>
      <c r="Q345" s="6">
        <f>Q346+Q347+Q348+Q349</f>
        <v>0</v>
      </c>
      <c r="R345" s="6">
        <f>R346+R347+R348+R349</f>
        <v>0</v>
      </c>
      <c r="S345" s="6">
        <f t="shared" si="143"/>
        <v>0</v>
      </c>
      <c r="T345" s="6">
        <f>T346+T347+T348+T349</f>
        <v>0</v>
      </c>
      <c r="U345" s="6">
        <f>U346+U347+U348+U349</f>
        <v>0</v>
      </c>
      <c r="V345" s="6">
        <f t="shared" si="120"/>
        <v>0</v>
      </c>
      <c r="W345" s="6">
        <f>W346+W347+W348+W349</f>
        <v>0</v>
      </c>
      <c r="X345" s="6">
        <f>X346+X347+X348+X349</f>
        <v>0</v>
      </c>
      <c r="Y345" s="6">
        <f t="shared" si="119"/>
        <v>0</v>
      </c>
      <c r="Z345" s="6">
        <f>Z346+Z347+Z348+Z349</f>
        <v>0</v>
      </c>
      <c r="AA345" s="6">
        <f>AA346+AA347+AA348+AA349</f>
        <v>0</v>
      </c>
      <c r="AB345" s="6">
        <f t="shared" ref="AB345:AB456" si="147">Y345+Z345+AA345</f>
        <v>0</v>
      </c>
      <c r="AC345" s="6">
        <f>AC346+AC347+AC348+AC349</f>
        <v>0</v>
      </c>
      <c r="AD345" s="6">
        <f>AD346+AD347+AD348+AD349</f>
        <v>0</v>
      </c>
      <c r="AE345" s="6">
        <f t="shared" si="144"/>
        <v>0</v>
      </c>
      <c r="AF345" s="6">
        <f>AF346+AF347+AF348+AF349</f>
        <v>0</v>
      </c>
      <c r="AG345" s="6">
        <f>AG346+AG347+AG348+AG349</f>
        <v>0</v>
      </c>
      <c r="AH345" s="6">
        <f t="shared" si="114"/>
        <v>0</v>
      </c>
      <c r="AI345" s="6">
        <f>AI346+AI347+AI348+AI349</f>
        <v>0</v>
      </c>
      <c r="AJ345" s="6">
        <f>AJ346+AJ347+AJ348+AJ349</f>
        <v>0</v>
      </c>
      <c r="AK345" s="6">
        <f t="shared" si="115"/>
        <v>0</v>
      </c>
      <c r="AL345" s="6">
        <f>AL346+AL347+AL348+AL349</f>
        <v>0</v>
      </c>
      <c r="AM345" s="6">
        <f>AM346+AM347+AM348+AM349</f>
        <v>0</v>
      </c>
    </row>
    <row r="346" spans="1:39" ht="33.75" hidden="1" customHeight="1" x14ac:dyDescent="0.25">
      <c r="A346" s="7" t="s">
        <v>10</v>
      </c>
      <c r="B346" s="25" t="s">
        <v>82</v>
      </c>
      <c r="C346" s="8" t="s">
        <v>87</v>
      </c>
      <c r="D346" s="8" t="s">
        <v>156</v>
      </c>
      <c r="E346" s="8" t="s">
        <v>11</v>
      </c>
      <c r="F346" s="6"/>
      <c r="G346" s="6"/>
      <c r="H346" s="6">
        <f t="shared" si="126"/>
        <v>0</v>
      </c>
      <c r="I346" s="6"/>
      <c r="J346" s="6">
        <f t="shared" si="125"/>
        <v>0</v>
      </c>
      <c r="K346" s="6"/>
      <c r="L346" s="6"/>
      <c r="M346" s="6">
        <f t="shared" si="124"/>
        <v>0</v>
      </c>
      <c r="N346" s="6"/>
      <c r="O346" s="6"/>
      <c r="P346" s="6">
        <f t="shared" si="134"/>
        <v>0</v>
      </c>
      <c r="Q346" s="6"/>
      <c r="R346" s="6"/>
      <c r="S346" s="6">
        <f t="shared" si="143"/>
        <v>0</v>
      </c>
      <c r="T346" s="6"/>
      <c r="U346" s="6"/>
      <c r="V346" s="6">
        <f t="shared" si="120"/>
        <v>0</v>
      </c>
      <c r="W346" s="6"/>
      <c r="X346" s="6"/>
      <c r="Y346" s="6">
        <f t="shared" si="119"/>
        <v>0</v>
      </c>
      <c r="Z346" s="6"/>
      <c r="AA346" s="6"/>
      <c r="AB346" s="6">
        <f t="shared" si="147"/>
        <v>0</v>
      </c>
      <c r="AC346" s="6"/>
      <c r="AD346" s="6"/>
      <c r="AE346" s="6">
        <f t="shared" si="144"/>
        <v>0</v>
      </c>
      <c r="AF346" s="6"/>
      <c r="AG346" s="6"/>
      <c r="AH346" s="6">
        <f t="shared" si="114"/>
        <v>0</v>
      </c>
      <c r="AI346" s="6"/>
      <c r="AJ346" s="6"/>
      <c r="AK346" s="6">
        <f t="shared" si="115"/>
        <v>0</v>
      </c>
      <c r="AL346" s="6"/>
      <c r="AM346" s="6"/>
    </row>
    <row r="347" spans="1:39" ht="33.75" hidden="1" customHeight="1" x14ac:dyDescent="0.25">
      <c r="A347" s="1" t="s">
        <v>91</v>
      </c>
      <c r="B347" s="25">
        <v>913</v>
      </c>
      <c r="C347" s="8" t="s">
        <v>87</v>
      </c>
      <c r="D347" s="8" t="s">
        <v>156</v>
      </c>
      <c r="E347" s="8" t="s">
        <v>27</v>
      </c>
      <c r="F347" s="6"/>
      <c r="G347" s="6"/>
      <c r="H347" s="6">
        <f t="shared" si="126"/>
        <v>0</v>
      </c>
      <c r="I347" s="6"/>
      <c r="J347" s="6">
        <f t="shared" si="125"/>
        <v>0</v>
      </c>
      <c r="K347" s="6"/>
      <c r="L347" s="6"/>
      <c r="M347" s="6">
        <f t="shared" si="124"/>
        <v>0</v>
      </c>
      <c r="N347" s="6"/>
      <c r="O347" s="6"/>
      <c r="P347" s="6">
        <f t="shared" si="134"/>
        <v>0</v>
      </c>
      <c r="Q347" s="6"/>
      <c r="R347" s="6"/>
      <c r="S347" s="6">
        <f t="shared" si="143"/>
        <v>0</v>
      </c>
      <c r="T347" s="6"/>
      <c r="U347" s="6"/>
      <c r="V347" s="6">
        <f t="shared" si="120"/>
        <v>0</v>
      </c>
      <c r="W347" s="6"/>
      <c r="X347" s="6"/>
      <c r="Y347" s="6">
        <f t="shared" si="119"/>
        <v>0</v>
      </c>
      <c r="Z347" s="6"/>
      <c r="AA347" s="6"/>
      <c r="AB347" s="6">
        <f t="shared" si="147"/>
        <v>0</v>
      </c>
      <c r="AC347" s="6"/>
      <c r="AD347" s="6"/>
      <c r="AE347" s="6">
        <f t="shared" si="144"/>
        <v>0</v>
      </c>
      <c r="AF347" s="6"/>
      <c r="AG347" s="6"/>
      <c r="AH347" s="6">
        <f t="shared" si="114"/>
        <v>0</v>
      </c>
      <c r="AI347" s="6"/>
      <c r="AJ347" s="6"/>
      <c r="AK347" s="6">
        <f t="shared" si="115"/>
        <v>0</v>
      </c>
      <c r="AL347" s="6"/>
      <c r="AM347" s="6"/>
    </row>
    <row r="348" spans="1:39" ht="33.75" hidden="1" customHeight="1" x14ac:dyDescent="0.25">
      <c r="A348" s="7" t="s">
        <v>127</v>
      </c>
      <c r="B348" s="25" t="s">
        <v>82</v>
      </c>
      <c r="C348" s="8" t="s">
        <v>87</v>
      </c>
      <c r="D348" s="8" t="s">
        <v>156</v>
      </c>
      <c r="E348" s="8" t="s">
        <v>27</v>
      </c>
      <c r="F348" s="6"/>
      <c r="G348" s="6"/>
      <c r="H348" s="6">
        <f t="shared" si="126"/>
        <v>0</v>
      </c>
      <c r="I348" s="6"/>
      <c r="J348" s="6">
        <f t="shared" si="125"/>
        <v>0</v>
      </c>
      <c r="K348" s="6"/>
      <c r="L348" s="6"/>
      <c r="M348" s="6">
        <f t="shared" si="124"/>
        <v>0</v>
      </c>
      <c r="N348" s="6"/>
      <c r="O348" s="6"/>
      <c r="P348" s="6">
        <f t="shared" si="134"/>
        <v>0</v>
      </c>
      <c r="Q348" s="6"/>
      <c r="R348" s="6"/>
      <c r="S348" s="6">
        <f t="shared" si="143"/>
        <v>0</v>
      </c>
      <c r="T348" s="6"/>
      <c r="U348" s="6"/>
      <c r="V348" s="6">
        <f t="shared" si="120"/>
        <v>0</v>
      </c>
      <c r="W348" s="6"/>
      <c r="X348" s="6"/>
      <c r="Y348" s="6">
        <f t="shared" ref="Y348:Y462" si="148">V348+W348+X348</f>
        <v>0</v>
      </c>
      <c r="Z348" s="6"/>
      <c r="AA348" s="6"/>
      <c r="AB348" s="6">
        <f t="shared" si="147"/>
        <v>0</v>
      </c>
      <c r="AC348" s="6"/>
      <c r="AD348" s="6"/>
      <c r="AE348" s="6">
        <f t="shared" si="144"/>
        <v>0</v>
      </c>
      <c r="AF348" s="6"/>
      <c r="AG348" s="6"/>
      <c r="AH348" s="6">
        <f t="shared" ref="AH348:AH460" si="149">AE348+AF348+AG348</f>
        <v>0</v>
      </c>
      <c r="AI348" s="6"/>
      <c r="AJ348" s="6"/>
      <c r="AK348" s="6">
        <f t="shared" ref="AK348:AK460" si="150">AH348+AI348+AJ348</f>
        <v>0</v>
      </c>
      <c r="AL348" s="6"/>
      <c r="AM348" s="6"/>
    </row>
    <row r="349" spans="1:39" ht="33.75" hidden="1" customHeight="1" x14ac:dyDescent="0.25">
      <c r="A349" s="1" t="s">
        <v>19</v>
      </c>
      <c r="B349" s="25" t="s">
        <v>82</v>
      </c>
      <c r="C349" s="8" t="s">
        <v>87</v>
      </c>
      <c r="D349" s="8" t="s">
        <v>156</v>
      </c>
      <c r="E349" s="8" t="s">
        <v>20</v>
      </c>
      <c r="F349" s="6"/>
      <c r="G349" s="6"/>
      <c r="H349" s="6">
        <f t="shared" si="126"/>
        <v>0</v>
      </c>
      <c r="I349" s="6"/>
      <c r="J349" s="6">
        <f t="shared" si="125"/>
        <v>0</v>
      </c>
      <c r="K349" s="6"/>
      <c r="L349" s="6"/>
      <c r="M349" s="6">
        <f t="shared" si="124"/>
        <v>0</v>
      </c>
      <c r="N349" s="6"/>
      <c r="O349" s="6"/>
      <c r="P349" s="6">
        <f t="shared" si="134"/>
        <v>0</v>
      </c>
      <c r="Q349" s="6"/>
      <c r="R349" s="6"/>
      <c r="S349" s="6">
        <f t="shared" si="143"/>
        <v>0</v>
      </c>
      <c r="T349" s="6"/>
      <c r="U349" s="6"/>
      <c r="V349" s="6">
        <f t="shared" ref="V349:V463" si="151">S349+T349+U349</f>
        <v>0</v>
      </c>
      <c r="W349" s="6"/>
      <c r="X349" s="6"/>
      <c r="Y349" s="6">
        <f t="shared" si="148"/>
        <v>0</v>
      </c>
      <c r="Z349" s="6"/>
      <c r="AA349" s="6"/>
      <c r="AB349" s="6">
        <f t="shared" si="147"/>
        <v>0</v>
      </c>
      <c r="AC349" s="6"/>
      <c r="AD349" s="6"/>
      <c r="AE349" s="6">
        <f t="shared" si="144"/>
        <v>0</v>
      </c>
      <c r="AF349" s="6"/>
      <c r="AG349" s="6"/>
      <c r="AH349" s="6">
        <f t="shared" si="149"/>
        <v>0</v>
      </c>
      <c r="AI349" s="6"/>
      <c r="AJ349" s="6"/>
      <c r="AK349" s="6">
        <f t="shared" si="150"/>
        <v>0</v>
      </c>
      <c r="AL349" s="6"/>
      <c r="AM349" s="6"/>
    </row>
    <row r="350" spans="1:39" ht="33.75" hidden="1" customHeight="1" x14ac:dyDescent="0.25">
      <c r="A350" s="67" t="s">
        <v>331</v>
      </c>
      <c r="B350" s="84" t="s">
        <v>82</v>
      </c>
      <c r="C350" s="58" t="s">
        <v>87</v>
      </c>
      <c r="D350" s="255" t="s">
        <v>401</v>
      </c>
      <c r="E350" s="5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>
        <f>AL351+AL352</f>
        <v>0</v>
      </c>
      <c r="AM350" s="28">
        <f>AM351+AM352</f>
        <v>0</v>
      </c>
    </row>
    <row r="351" spans="1:39" ht="33.75" hidden="1" customHeight="1" x14ac:dyDescent="0.25">
      <c r="A351" s="7" t="s">
        <v>333</v>
      </c>
      <c r="B351" s="25" t="s">
        <v>82</v>
      </c>
      <c r="C351" s="8" t="s">
        <v>87</v>
      </c>
      <c r="D351" s="4" t="s">
        <v>401</v>
      </c>
      <c r="E351" s="8" t="s">
        <v>11</v>
      </c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</row>
    <row r="352" spans="1:39" ht="33.75" hidden="1" customHeight="1" x14ac:dyDescent="0.25">
      <c r="A352" s="1" t="s">
        <v>334</v>
      </c>
      <c r="B352" s="25" t="s">
        <v>82</v>
      </c>
      <c r="C352" s="8" t="s">
        <v>87</v>
      </c>
      <c r="D352" s="4" t="s">
        <v>401</v>
      </c>
      <c r="E352" s="8" t="s">
        <v>11</v>
      </c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</row>
    <row r="353" spans="1:39" ht="33.75" hidden="1" customHeight="1" x14ac:dyDescent="0.25">
      <c r="A353" s="118" t="s">
        <v>325</v>
      </c>
      <c r="B353" s="84" t="s">
        <v>82</v>
      </c>
      <c r="C353" s="58" t="s">
        <v>87</v>
      </c>
      <c r="D353" s="255" t="s">
        <v>402</v>
      </c>
      <c r="E353" s="256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>
        <f>AL354+AL355</f>
        <v>0</v>
      </c>
      <c r="AM353" s="28">
        <f>AM354+AM355</f>
        <v>0</v>
      </c>
    </row>
    <row r="354" spans="1:39" ht="33.75" hidden="1" customHeight="1" x14ac:dyDescent="0.25">
      <c r="A354" s="7" t="s">
        <v>328</v>
      </c>
      <c r="B354" s="25" t="s">
        <v>82</v>
      </c>
      <c r="C354" s="8" t="s">
        <v>87</v>
      </c>
      <c r="D354" s="4" t="s">
        <v>402</v>
      </c>
      <c r="E354" s="8" t="s">
        <v>11</v>
      </c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</row>
    <row r="355" spans="1:39" ht="33.75" hidden="1" customHeight="1" x14ac:dyDescent="0.25">
      <c r="A355" s="1" t="s">
        <v>329</v>
      </c>
      <c r="B355" s="25" t="s">
        <v>82</v>
      </c>
      <c r="C355" s="8" t="s">
        <v>87</v>
      </c>
      <c r="D355" s="4" t="s">
        <v>402</v>
      </c>
      <c r="E355" s="8" t="s">
        <v>11</v>
      </c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</row>
    <row r="356" spans="1:39" ht="43.5" hidden="1" customHeight="1" x14ac:dyDescent="0.25">
      <c r="A356" s="118" t="s">
        <v>322</v>
      </c>
      <c r="B356" s="254" t="s">
        <v>82</v>
      </c>
      <c r="C356" s="255" t="s">
        <v>87</v>
      </c>
      <c r="D356" s="255" t="s">
        <v>427</v>
      </c>
      <c r="E356" s="5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>
        <f>AL357+AL358</f>
        <v>0</v>
      </c>
      <c r="AM356" s="28">
        <f>AM357+AM358</f>
        <v>0</v>
      </c>
    </row>
    <row r="357" spans="1:39" ht="33.75" hidden="1" customHeight="1" x14ac:dyDescent="0.25">
      <c r="A357" s="7" t="s">
        <v>327</v>
      </c>
      <c r="B357" s="3" t="s">
        <v>82</v>
      </c>
      <c r="C357" s="4" t="s">
        <v>87</v>
      </c>
      <c r="D357" s="4" t="s">
        <v>427</v>
      </c>
      <c r="E357" s="8" t="s">
        <v>11</v>
      </c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</row>
    <row r="358" spans="1:39" ht="33.75" hidden="1" customHeight="1" x14ac:dyDescent="0.25">
      <c r="A358" s="1" t="s">
        <v>324</v>
      </c>
      <c r="B358" s="25" t="s">
        <v>82</v>
      </c>
      <c r="C358" s="8" t="s">
        <v>87</v>
      </c>
      <c r="D358" s="4" t="s">
        <v>427</v>
      </c>
      <c r="E358" s="8" t="s">
        <v>11</v>
      </c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</row>
    <row r="359" spans="1:39" ht="33.75" hidden="1" customHeight="1" x14ac:dyDescent="0.25">
      <c r="A359" s="144" t="s">
        <v>336</v>
      </c>
      <c r="B359" s="84" t="s">
        <v>82</v>
      </c>
      <c r="C359" s="58" t="s">
        <v>87</v>
      </c>
      <c r="D359" s="255" t="s">
        <v>403</v>
      </c>
      <c r="E359" s="5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>
        <f>AL360+AL361</f>
        <v>0</v>
      </c>
      <c r="AM359" s="28">
        <f>AM360+AM361</f>
        <v>0</v>
      </c>
    </row>
    <row r="360" spans="1:39" ht="33.75" hidden="1" customHeight="1" x14ac:dyDescent="0.25">
      <c r="A360" s="7" t="s">
        <v>338</v>
      </c>
      <c r="B360" s="25" t="s">
        <v>82</v>
      </c>
      <c r="C360" s="8" t="s">
        <v>87</v>
      </c>
      <c r="D360" s="4" t="s">
        <v>403</v>
      </c>
      <c r="E360" s="8" t="s">
        <v>11</v>
      </c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</row>
    <row r="361" spans="1:39" ht="33.75" hidden="1" customHeight="1" x14ac:dyDescent="0.25">
      <c r="A361" s="7" t="s">
        <v>344</v>
      </c>
      <c r="B361" s="25" t="s">
        <v>82</v>
      </c>
      <c r="C361" s="8" t="s">
        <v>87</v>
      </c>
      <c r="D361" s="4" t="s">
        <v>403</v>
      </c>
      <c r="E361" s="8" t="s">
        <v>11</v>
      </c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</row>
    <row r="362" spans="1:39" ht="33.75" hidden="1" customHeight="1" x14ac:dyDescent="0.25">
      <c r="A362" s="144" t="s">
        <v>339</v>
      </c>
      <c r="B362" s="84" t="s">
        <v>82</v>
      </c>
      <c r="C362" s="58" t="s">
        <v>87</v>
      </c>
      <c r="D362" s="255" t="s">
        <v>317</v>
      </c>
      <c r="E362" s="5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>
        <f>AL363+AL364</f>
        <v>0</v>
      </c>
      <c r="AM362" s="28">
        <f>AM363+AM364</f>
        <v>0</v>
      </c>
    </row>
    <row r="363" spans="1:39" ht="33.75" hidden="1" customHeight="1" x14ac:dyDescent="0.25">
      <c r="A363" s="7" t="s">
        <v>342</v>
      </c>
      <c r="B363" s="25" t="s">
        <v>82</v>
      </c>
      <c r="C363" s="8" t="s">
        <v>87</v>
      </c>
      <c r="D363" s="4" t="s">
        <v>317</v>
      </c>
      <c r="E363" s="8" t="s">
        <v>11</v>
      </c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</row>
    <row r="364" spans="1:39" ht="33.75" hidden="1" customHeight="1" x14ac:dyDescent="0.25">
      <c r="A364" s="35" t="s">
        <v>343</v>
      </c>
      <c r="B364" s="25" t="s">
        <v>82</v>
      </c>
      <c r="C364" s="8" t="s">
        <v>87</v>
      </c>
      <c r="D364" s="4" t="s">
        <v>404</v>
      </c>
      <c r="E364" s="8" t="s">
        <v>11</v>
      </c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</row>
    <row r="365" spans="1:39" ht="55.5" customHeight="1" x14ac:dyDescent="0.25">
      <c r="A365" s="141" t="s">
        <v>241</v>
      </c>
      <c r="B365" s="25">
        <v>913</v>
      </c>
      <c r="C365" s="8" t="s">
        <v>87</v>
      </c>
      <c r="D365" s="8" t="s">
        <v>430</v>
      </c>
      <c r="E365" s="8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>
        <v>149523.79999999999</v>
      </c>
      <c r="AM365" s="6">
        <v>156700.29999999999</v>
      </c>
    </row>
    <row r="366" spans="1:39" ht="33.75" customHeight="1" x14ac:dyDescent="0.25">
      <c r="A366" s="56" t="s">
        <v>240</v>
      </c>
      <c r="B366" s="25">
        <v>913</v>
      </c>
      <c r="C366" s="8" t="s">
        <v>87</v>
      </c>
      <c r="D366" s="8" t="s">
        <v>431</v>
      </c>
      <c r="E366" s="8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>
        <v>571.4</v>
      </c>
      <c r="AM366" s="6">
        <v>571.4</v>
      </c>
    </row>
    <row r="367" spans="1:39" ht="33.75" customHeight="1" x14ac:dyDescent="0.25">
      <c r="A367" s="172" t="s">
        <v>432</v>
      </c>
      <c r="B367" s="25" t="s">
        <v>82</v>
      </c>
      <c r="C367" s="8" t="s">
        <v>87</v>
      </c>
      <c r="D367" s="8" t="s">
        <v>156</v>
      </c>
      <c r="E367" s="8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277">
        <f>SUM(AL368:AL370)</f>
        <v>30336.5</v>
      </c>
      <c r="AM367" s="277">
        <f>SUM(AM368:AM370)</f>
        <v>29140.15</v>
      </c>
    </row>
    <row r="368" spans="1:39" ht="33.75" customHeight="1" x14ac:dyDescent="0.25">
      <c r="A368" s="1" t="s">
        <v>8</v>
      </c>
      <c r="B368" s="25" t="s">
        <v>82</v>
      </c>
      <c r="C368" s="8" t="s">
        <v>87</v>
      </c>
      <c r="D368" s="8" t="s">
        <v>156</v>
      </c>
      <c r="E368" s="8" t="s">
        <v>9</v>
      </c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>
        <v>288.89999999999998</v>
      </c>
      <c r="AM368" s="6">
        <v>288.89999999999998</v>
      </c>
    </row>
    <row r="369" spans="1:39" ht="33.75" customHeight="1" x14ac:dyDescent="0.25">
      <c r="A369" s="122" t="s">
        <v>10</v>
      </c>
      <c r="B369" s="25">
        <v>913</v>
      </c>
      <c r="C369" s="8" t="s">
        <v>87</v>
      </c>
      <c r="D369" s="8" t="s">
        <v>156</v>
      </c>
      <c r="E369" s="8" t="s">
        <v>11</v>
      </c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>
        <f>42653-5000-3000-4626.4</f>
        <v>30026.6</v>
      </c>
      <c r="AM369" s="6">
        <f>42833-5000-3000-6002.75</f>
        <v>28830.25</v>
      </c>
    </row>
    <row r="370" spans="1:39" ht="33.75" customHeight="1" x14ac:dyDescent="0.25">
      <c r="A370" s="1" t="s">
        <v>69</v>
      </c>
      <c r="B370" s="25">
        <v>913</v>
      </c>
      <c r="C370" s="8" t="s">
        <v>87</v>
      </c>
      <c r="D370" s="8" t="s">
        <v>156</v>
      </c>
      <c r="E370" s="8" t="s">
        <v>70</v>
      </c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>
        <v>21</v>
      </c>
      <c r="AM370" s="6">
        <v>21</v>
      </c>
    </row>
    <row r="371" spans="1:39" ht="33.75" customHeight="1" x14ac:dyDescent="0.25">
      <c r="A371" s="164" t="s">
        <v>399</v>
      </c>
      <c r="B371" s="25">
        <v>913</v>
      </c>
      <c r="C371" s="8" t="s">
        <v>87</v>
      </c>
      <c r="D371" s="8" t="s">
        <v>348</v>
      </c>
      <c r="E371" s="8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>
        <v>16628.8</v>
      </c>
      <c r="AM371" s="6">
        <v>16628.8</v>
      </c>
    </row>
    <row r="372" spans="1:39" ht="20.25" customHeight="1" x14ac:dyDescent="0.25">
      <c r="A372" s="5"/>
      <c r="B372" s="25"/>
      <c r="C372" s="8"/>
      <c r="D372" s="4"/>
      <c r="E372" s="8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</row>
    <row r="373" spans="1:39" ht="21" customHeight="1" x14ac:dyDescent="0.25">
      <c r="A373" s="211" t="s">
        <v>89</v>
      </c>
      <c r="B373" s="212"/>
      <c r="C373" s="213"/>
      <c r="D373" s="213"/>
      <c r="E373" s="213"/>
      <c r="F373" s="215">
        <f>F374+F377+F385+F389+F398+F400</f>
        <v>11738.9</v>
      </c>
      <c r="G373" s="215">
        <f>G374+G377+G385+G389+G400</f>
        <v>28931</v>
      </c>
      <c r="H373" s="215">
        <f t="shared" ref="H373:H414" si="152">F373+G373</f>
        <v>40669.9</v>
      </c>
      <c r="I373" s="215"/>
      <c r="J373" s="215"/>
      <c r="K373" s="215"/>
      <c r="L373" s="215"/>
      <c r="M373" s="215"/>
      <c r="N373" s="215"/>
      <c r="O373" s="215"/>
      <c r="P373" s="215"/>
      <c r="Q373" s="215"/>
      <c r="R373" s="215"/>
      <c r="S373" s="215"/>
      <c r="T373" s="215"/>
      <c r="U373" s="215"/>
      <c r="V373" s="215"/>
      <c r="W373" s="215"/>
      <c r="X373" s="215"/>
      <c r="Y373" s="215"/>
      <c r="Z373" s="215"/>
      <c r="AA373" s="215"/>
      <c r="AB373" s="215"/>
      <c r="AC373" s="215"/>
      <c r="AD373" s="215"/>
      <c r="AE373" s="215"/>
      <c r="AF373" s="215"/>
      <c r="AG373" s="215"/>
      <c r="AH373" s="216"/>
      <c r="AI373" s="215"/>
      <c r="AJ373" s="215"/>
      <c r="AK373" s="214"/>
      <c r="AL373" s="215">
        <f>AL374+AL377+AL385+AL389+AL400+AL398</f>
        <v>35333.300000000003</v>
      </c>
      <c r="AM373" s="215">
        <f>AM374+AM377+AM385+AM389+AM398+AM400</f>
        <v>40578.57</v>
      </c>
    </row>
    <row r="374" spans="1:39" ht="63.75" customHeight="1" x14ac:dyDescent="0.25">
      <c r="A374" s="253" t="s">
        <v>393</v>
      </c>
      <c r="B374" s="208" t="s">
        <v>82</v>
      </c>
      <c r="C374" s="185" t="s">
        <v>87</v>
      </c>
      <c r="D374" s="185" t="s">
        <v>277</v>
      </c>
      <c r="E374" s="185"/>
      <c r="F374" s="186">
        <f>F375+F376</f>
        <v>176.5</v>
      </c>
      <c r="G374" s="186">
        <f>G375+G376</f>
        <v>0</v>
      </c>
      <c r="H374" s="186">
        <f t="shared" si="152"/>
        <v>176.5</v>
      </c>
      <c r="I374" s="186">
        <f>I375+I376</f>
        <v>0</v>
      </c>
      <c r="J374" s="186">
        <f t="shared" si="125"/>
        <v>176.5</v>
      </c>
      <c r="K374" s="186">
        <f>K375+K376</f>
        <v>0</v>
      </c>
      <c r="L374" s="186">
        <f>L375+L376</f>
        <v>0</v>
      </c>
      <c r="M374" s="186">
        <f t="shared" si="124"/>
        <v>176.5</v>
      </c>
      <c r="N374" s="186">
        <f>N375+N376</f>
        <v>0</v>
      </c>
      <c r="O374" s="186">
        <f>O375+O376</f>
        <v>0</v>
      </c>
      <c r="P374" s="186">
        <f t="shared" si="134"/>
        <v>176.5</v>
      </c>
      <c r="Q374" s="186">
        <f>Q375+Q376</f>
        <v>0</v>
      </c>
      <c r="R374" s="186">
        <f>R375+R376</f>
        <v>0</v>
      </c>
      <c r="S374" s="186">
        <f t="shared" si="143"/>
        <v>176.5</v>
      </c>
      <c r="T374" s="186">
        <f>T375+T376</f>
        <v>0</v>
      </c>
      <c r="U374" s="186">
        <f>U375+U376</f>
        <v>0</v>
      </c>
      <c r="V374" s="186">
        <f t="shared" si="151"/>
        <v>176.5</v>
      </c>
      <c r="W374" s="186">
        <f>W375+W376</f>
        <v>0</v>
      </c>
      <c r="X374" s="186">
        <f>X375+X376</f>
        <v>0</v>
      </c>
      <c r="Y374" s="186">
        <f t="shared" si="148"/>
        <v>176.5</v>
      </c>
      <c r="Z374" s="186">
        <f>Z375+Z376</f>
        <v>0</v>
      </c>
      <c r="AA374" s="186">
        <f>AA375+AA376</f>
        <v>0</v>
      </c>
      <c r="AB374" s="186">
        <f t="shared" si="147"/>
        <v>176.5</v>
      </c>
      <c r="AC374" s="186">
        <f>AC375+AC376</f>
        <v>0</v>
      </c>
      <c r="AD374" s="186">
        <f>AD375+AD376</f>
        <v>0</v>
      </c>
      <c r="AE374" s="186">
        <f t="shared" si="144"/>
        <v>176.5</v>
      </c>
      <c r="AF374" s="186">
        <f>AF375+AF376</f>
        <v>0</v>
      </c>
      <c r="AG374" s="186">
        <f>AG375+AG376</f>
        <v>0</v>
      </c>
      <c r="AH374" s="186">
        <f t="shared" si="149"/>
        <v>176.5</v>
      </c>
      <c r="AI374" s="186">
        <f>AI375+AI376</f>
        <v>0</v>
      </c>
      <c r="AJ374" s="186">
        <f>AJ375+AJ376</f>
        <v>0</v>
      </c>
      <c r="AK374" s="186">
        <f t="shared" si="150"/>
        <v>176.5</v>
      </c>
      <c r="AL374" s="186">
        <f>AL375+AL376</f>
        <v>0</v>
      </c>
      <c r="AM374" s="186">
        <f>AM375+AM376</f>
        <v>0</v>
      </c>
    </row>
    <row r="375" spans="1:39" ht="33.75" customHeight="1" x14ac:dyDescent="0.25">
      <c r="A375" s="7" t="s">
        <v>10</v>
      </c>
      <c r="B375" s="25" t="s">
        <v>82</v>
      </c>
      <c r="C375" s="8" t="s">
        <v>87</v>
      </c>
      <c r="D375" s="8" t="s">
        <v>277</v>
      </c>
      <c r="E375" s="8" t="s">
        <v>11</v>
      </c>
      <c r="F375" s="6">
        <v>176.5</v>
      </c>
      <c r="G375" s="6"/>
      <c r="H375" s="6">
        <f t="shared" si="152"/>
        <v>176.5</v>
      </c>
      <c r="I375" s="6"/>
      <c r="J375" s="6">
        <f t="shared" si="125"/>
        <v>176.5</v>
      </c>
      <c r="K375" s="6"/>
      <c r="L375" s="6"/>
      <c r="M375" s="6">
        <f t="shared" si="124"/>
        <v>176.5</v>
      </c>
      <c r="N375" s="6"/>
      <c r="O375" s="6"/>
      <c r="P375" s="6">
        <f t="shared" si="134"/>
        <v>176.5</v>
      </c>
      <c r="Q375" s="6"/>
      <c r="R375" s="6"/>
      <c r="S375" s="6">
        <f t="shared" si="143"/>
        <v>176.5</v>
      </c>
      <c r="T375" s="6"/>
      <c r="U375" s="6"/>
      <c r="V375" s="6">
        <f t="shared" si="151"/>
        <v>176.5</v>
      </c>
      <c r="W375" s="6"/>
      <c r="X375" s="6"/>
      <c r="Y375" s="6">
        <f t="shared" si="148"/>
        <v>176.5</v>
      </c>
      <c r="Z375" s="6"/>
      <c r="AA375" s="6"/>
      <c r="AB375" s="6">
        <f t="shared" si="147"/>
        <v>176.5</v>
      </c>
      <c r="AC375" s="6"/>
      <c r="AD375" s="6"/>
      <c r="AE375" s="6">
        <f t="shared" si="144"/>
        <v>176.5</v>
      </c>
      <c r="AF375" s="6"/>
      <c r="AG375" s="6"/>
      <c r="AH375" s="6">
        <f t="shared" si="149"/>
        <v>176.5</v>
      </c>
      <c r="AI375" s="6"/>
      <c r="AJ375" s="6"/>
      <c r="AK375" s="6">
        <f t="shared" si="150"/>
        <v>176.5</v>
      </c>
      <c r="AL375" s="6"/>
      <c r="AM375" s="6"/>
    </row>
    <row r="376" spans="1:39" ht="33.75" hidden="1" customHeight="1" x14ac:dyDescent="0.25">
      <c r="A376" s="1" t="s">
        <v>69</v>
      </c>
      <c r="B376" s="25" t="s">
        <v>82</v>
      </c>
      <c r="C376" s="3" t="s">
        <v>87</v>
      </c>
      <c r="D376" s="3" t="s">
        <v>277</v>
      </c>
      <c r="E376" s="3" t="s">
        <v>70</v>
      </c>
      <c r="F376" s="6"/>
      <c r="G376" s="6"/>
      <c r="H376" s="6">
        <f t="shared" si="152"/>
        <v>0</v>
      </c>
      <c r="I376" s="6"/>
      <c r="J376" s="6">
        <f t="shared" si="125"/>
        <v>0</v>
      </c>
      <c r="K376" s="6"/>
      <c r="L376" s="6"/>
      <c r="M376" s="6">
        <f t="shared" ref="M376:M472" si="153">J376+K376+L376</f>
        <v>0</v>
      </c>
      <c r="N376" s="6"/>
      <c r="O376" s="6"/>
      <c r="P376" s="6">
        <f t="shared" si="134"/>
        <v>0</v>
      </c>
      <c r="Q376" s="6"/>
      <c r="R376" s="6"/>
      <c r="S376" s="6">
        <f t="shared" si="143"/>
        <v>0</v>
      </c>
      <c r="T376" s="6"/>
      <c r="U376" s="6"/>
      <c r="V376" s="6">
        <f t="shared" si="151"/>
        <v>0</v>
      </c>
      <c r="W376" s="6"/>
      <c r="X376" s="6"/>
      <c r="Y376" s="6">
        <f t="shared" si="148"/>
        <v>0</v>
      </c>
      <c r="Z376" s="6"/>
      <c r="AA376" s="6"/>
      <c r="AB376" s="6">
        <f t="shared" si="147"/>
        <v>0</v>
      </c>
      <c r="AC376" s="6"/>
      <c r="AD376" s="6"/>
      <c r="AE376" s="6">
        <f t="shared" si="144"/>
        <v>0</v>
      </c>
      <c r="AF376" s="6"/>
      <c r="AG376" s="6"/>
      <c r="AH376" s="6">
        <f t="shared" si="149"/>
        <v>0</v>
      </c>
      <c r="AI376" s="6"/>
      <c r="AJ376" s="6"/>
      <c r="AK376" s="6">
        <f t="shared" si="150"/>
        <v>0</v>
      </c>
      <c r="AL376" s="6"/>
      <c r="AM376" s="6"/>
    </row>
    <row r="377" spans="1:39" ht="57" customHeight="1" x14ac:dyDescent="0.25">
      <c r="A377" s="179" t="s">
        <v>478</v>
      </c>
      <c r="B377" s="208" t="s">
        <v>82</v>
      </c>
      <c r="C377" s="185" t="s">
        <v>87</v>
      </c>
      <c r="D377" s="185" t="s">
        <v>163</v>
      </c>
      <c r="E377" s="185"/>
      <c r="F377" s="186">
        <f>F378+F382</f>
        <v>315.8</v>
      </c>
      <c r="G377" s="186">
        <f>G378+G382+G381</f>
        <v>9404.7999999999993</v>
      </c>
      <c r="H377" s="186">
        <f t="shared" si="152"/>
        <v>9720.5999999999985</v>
      </c>
      <c r="I377" s="186">
        <f>I378+I379</f>
        <v>0</v>
      </c>
      <c r="J377" s="186">
        <f t="shared" ref="J377:J473" si="154">H377+I377</f>
        <v>9720.5999999999985</v>
      </c>
      <c r="K377" s="186">
        <f>K378+K379</f>
        <v>0</v>
      </c>
      <c r="L377" s="186">
        <f>L378+L379</f>
        <v>0</v>
      </c>
      <c r="M377" s="186">
        <f t="shared" si="153"/>
        <v>9720.5999999999985</v>
      </c>
      <c r="N377" s="186">
        <f>N378+N379</f>
        <v>0</v>
      </c>
      <c r="O377" s="186">
        <f>O378+O379</f>
        <v>0</v>
      </c>
      <c r="P377" s="186">
        <f t="shared" si="134"/>
        <v>9720.5999999999985</v>
      </c>
      <c r="Q377" s="186">
        <f>Q378+Q379</f>
        <v>0</v>
      </c>
      <c r="R377" s="186">
        <f>R378+R379</f>
        <v>0</v>
      </c>
      <c r="S377" s="186">
        <f t="shared" si="143"/>
        <v>9720.5999999999985</v>
      </c>
      <c r="T377" s="186">
        <f>T378+T379</f>
        <v>0</v>
      </c>
      <c r="U377" s="186">
        <f>U378+U379</f>
        <v>0</v>
      </c>
      <c r="V377" s="186">
        <f t="shared" si="151"/>
        <v>9720.5999999999985</v>
      </c>
      <c r="W377" s="186">
        <f>W378+W379</f>
        <v>0</v>
      </c>
      <c r="X377" s="186">
        <f>X378+X379</f>
        <v>0</v>
      </c>
      <c r="Y377" s="186">
        <f t="shared" si="148"/>
        <v>9720.5999999999985</v>
      </c>
      <c r="Z377" s="186">
        <f>Z378+Z379</f>
        <v>0</v>
      </c>
      <c r="AA377" s="186">
        <f>AA378+AA379</f>
        <v>0</v>
      </c>
      <c r="AB377" s="186">
        <f t="shared" si="147"/>
        <v>9720.5999999999985</v>
      </c>
      <c r="AC377" s="186">
        <f>AC378+AC379</f>
        <v>0</v>
      </c>
      <c r="AD377" s="186">
        <f>AD378+AD379</f>
        <v>0</v>
      </c>
      <c r="AE377" s="186">
        <f t="shared" si="144"/>
        <v>9720.5999999999985</v>
      </c>
      <c r="AF377" s="186">
        <f>AF378+AF379</f>
        <v>0</v>
      </c>
      <c r="AG377" s="186">
        <f>AG378+AG379</f>
        <v>0</v>
      </c>
      <c r="AH377" s="186">
        <f t="shared" si="149"/>
        <v>9720.5999999999985</v>
      </c>
      <c r="AI377" s="186">
        <f>AI378+AI379</f>
        <v>0</v>
      </c>
      <c r="AJ377" s="186">
        <f>AJ378+AJ379</f>
        <v>0</v>
      </c>
      <c r="AK377" s="186">
        <f t="shared" si="150"/>
        <v>9720.5999999999985</v>
      </c>
      <c r="AL377" s="186">
        <f t="shared" ref="AL377:AM377" si="155">AL378+AL382</f>
        <v>6000</v>
      </c>
      <c r="AM377" s="186">
        <f t="shared" si="155"/>
        <v>6000</v>
      </c>
    </row>
    <row r="378" spans="1:39" ht="57" customHeight="1" x14ac:dyDescent="0.25">
      <c r="A378" s="118" t="s">
        <v>322</v>
      </c>
      <c r="B378" s="3" t="s">
        <v>82</v>
      </c>
      <c r="C378" s="4" t="s">
        <v>87</v>
      </c>
      <c r="D378" s="4" t="s">
        <v>323</v>
      </c>
      <c r="E378" s="8"/>
      <c r="F378" s="6">
        <f>F379+F380</f>
        <v>52.6</v>
      </c>
      <c r="G378" s="6">
        <f>G379+G380</f>
        <v>1000</v>
      </c>
      <c r="H378" s="6">
        <f t="shared" si="152"/>
        <v>1052.5999999999999</v>
      </c>
      <c r="I378" s="6"/>
      <c r="J378" s="6">
        <f t="shared" si="154"/>
        <v>1052.5999999999999</v>
      </c>
      <c r="K378" s="6"/>
      <c r="L378" s="6"/>
      <c r="M378" s="6">
        <f t="shared" si="153"/>
        <v>1052.5999999999999</v>
      </c>
      <c r="N378" s="6"/>
      <c r="O378" s="6"/>
      <c r="P378" s="6">
        <f t="shared" si="134"/>
        <v>1052.5999999999999</v>
      </c>
      <c r="Q378" s="6"/>
      <c r="R378" s="6"/>
      <c r="S378" s="6">
        <f t="shared" si="143"/>
        <v>1052.5999999999999</v>
      </c>
      <c r="T378" s="6"/>
      <c r="U378" s="6"/>
      <c r="V378" s="6">
        <f t="shared" si="151"/>
        <v>1052.5999999999999</v>
      </c>
      <c r="W378" s="6"/>
      <c r="X378" s="6"/>
      <c r="Y378" s="6">
        <f t="shared" si="148"/>
        <v>1052.5999999999999</v>
      </c>
      <c r="Z378" s="6"/>
      <c r="AA378" s="6"/>
      <c r="AB378" s="6">
        <f t="shared" si="147"/>
        <v>1052.5999999999999</v>
      </c>
      <c r="AC378" s="6"/>
      <c r="AD378" s="6"/>
      <c r="AE378" s="6">
        <f t="shared" si="144"/>
        <v>1052.5999999999999</v>
      </c>
      <c r="AF378" s="6"/>
      <c r="AG378" s="6"/>
      <c r="AH378" s="6">
        <f t="shared" si="149"/>
        <v>1052.5999999999999</v>
      </c>
      <c r="AI378" s="6"/>
      <c r="AJ378" s="6"/>
      <c r="AK378" s="6">
        <f t="shared" si="150"/>
        <v>1052.5999999999999</v>
      </c>
      <c r="AL378" s="6">
        <f t="shared" ref="AL378:AM378" si="156">AL379+AL380</f>
        <v>1000</v>
      </c>
      <c r="AM378" s="6">
        <f t="shared" si="156"/>
        <v>1000</v>
      </c>
    </row>
    <row r="379" spans="1:39" ht="33.75" customHeight="1" x14ac:dyDescent="0.25">
      <c r="A379" s="7" t="s">
        <v>327</v>
      </c>
      <c r="B379" s="3" t="s">
        <v>82</v>
      </c>
      <c r="C379" s="4" t="s">
        <v>87</v>
      </c>
      <c r="D379" s="4" t="s">
        <v>323</v>
      </c>
      <c r="E379" s="8" t="s">
        <v>11</v>
      </c>
      <c r="F379" s="6"/>
      <c r="G379" s="6">
        <v>1000</v>
      </c>
      <c r="H379" s="6">
        <f t="shared" si="152"/>
        <v>1000</v>
      </c>
      <c r="I379" s="6"/>
      <c r="J379" s="6">
        <f t="shared" si="154"/>
        <v>1000</v>
      </c>
      <c r="K379" s="6"/>
      <c r="L379" s="6"/>
      <c r="M379" s="6">
        <f t="shared" si="153"/>
        <v>1000</v>
      </c>
      <c r="N379" s="6"/>
      <c r="O379" s="6"/>
      <c r="P379" s="6">
        <f t="shared" si="134"/>
        <v>1000</v>
      </c>
      <c r="Q379" s="6"/>
      <c r="R379" s="6"/>
      <c r="S379" s="6">
        <f t="shared" si="143"/>
        <v>1000</v>
      </c>
      <c r="T379" s="6"/>
      <c r="U379" s="6"/>
      <c r="V379" s="6">
        <f t="shared" si="151"/>
        <v>1000</v>
      </c>
      <c r="W379" s="6"/>
      <c r="X379" s="6"/>
      <c r="Y379" s="6">
        <f t="shared" si="148"/>
        <v>1000</v>
      </c>
      <c r="Z379" s="6"/>
      <c r="AA379" s="6"/>
      <c r="AB379" s="6">
        <f t="shared" si="147"/>
        <v>1000</v>
      </c>
      <c r="AC379" s="6"/>
      <c r="AD379" s="6"/>
      <c r="AE379" s="6">
        <f t="shared" si="144"/>
        <v>1000</v>
      </c>
      <c r="AF379" s="6"/>
      <c r="AG379" s="6"/>
      <c r="AH379" s="6">
        <f t="shared" si="149"/>
        <v>1000</v>
      </c>
      <c r="AI379" s="6"/>
      <c r="AJ379" s="6"/>
      <c r="AK379" s="6">
        <f t="shared" si="150"/>
        <v>1000</v>
      </c>
      <c r="AL379" s="6">
        <v>1000</v>
      </c>
      <c r="AM379" s="6">
        <v>1000</v>
      </c>
    </row>
    <row r="380" spans="1:39" ht="33.75" customHeight="1" x14ac:dyDescent="0.25">
      <c r="A380" s="1" t="s">
        <v>324</v>
      </c>
      <c r="B380" s="25" t="s">
        <v>82</v>
      </c>
      <c r="C380" s="8" t="s">
        <v>87</v>
      </c>
      <c r="D380" s="4" t="s">
        <v>163</v>
      </c>
      <c r="E380" s="8" t="s">
        <v>11</v>
      </c>
      <c r="F380" s="6">
        <v>52.6</v>
      </c>
      <c r="G380" s="6"/>
      <c r="H380" s="6">
        <f t="shared" si="152"/>
        <v>52.6</v>
      </c>
      <c r="I380" s="6"/>
      <c r="J380" s="6">
        <f t="shared" si="154"/>
        <v>52.6</v>
      </c>
      <c r="K380" s="6"/>
      <c r="L380" s="6"/>
      <c r="M380" s="6">
        <f t="shared" si="153"/>
        <v>52.6</v>
      </c>
      <c r="N380" s="6"/>
      <c r="O380" s="6"/>
      <c r="P380" s="6">
        <f t="shared" si="134"/>
        <v>52.6</v>
      </c>
      <c r="Q380" s="6"/>
      <c r="R380" s="6"/>
      <c r="S380" s="6">
        <f t="shared" si="143"/>
        <v>52.6</v>
      </c>
      <c r="T380" s="6"/>
      <c r="U380" s="6"/>
      <c r="V380" s="6">
        <f t="shared" si="151"/>
        <v>52.6</v>
      </c>
      <c r="W380" s="6"/>
      <c r="X380" s="6"/>
      <c r="Y380" s="6">
        <f t="shared" si="148"/>
        <v>52.6</v>
      </c>
      <c r="Z380" s="6"/>
      <c r="AA380" s="6"/>
      <c r="AB380" s="6">
        <f t="shared" si="147"/>
        <v>52.6</v>
      </c>
      <c r="AC380" s="6"/>
      <c r="AD380" s="6"/>
      <c r="AE380" s="6">
        <f t="shared" si="144"/>
        <v>52.6</v>
      </c>
      <c r="AF380" s="6"/>
      <c r="AG380" s="6"/>
      <c r="AH380" s="6">
        <f t="shared" si="149"/>
        <v>52.6</v>
      </c>
      <c r="AI380" s="6"/>
      <c r="AJ380" s="6"/>
      <c r="AK380" s="6">
        <f t="shared" si="150"/>
        <v>52.6</v>
      </c>
      <c r="AL380" s="6"/>
      <c r="AM380" s="6"/>
    </row>
    <row r="381" spans="1:39" ht="33.75" customHeight="1" x14ac:dyDescent="0.25">
      <c r="A381" s="1" t="s">
        <v>456</v>
      </c>
      <c r="B381" s="25" t="s">
        <v>82</v>
      </c>
      <c r="C381" s="8" t="s">
        <v>87</v>
      </c>
      <c r="D381" s="4" t="s">
        <v>163</v>
      </c>
      <c r="E381" s="8" t="s">
        <v>11</v>
      </c>
      <c r="F381" s="6"/>
      <c r="G381" s="6">
        <v>3404.8</v>
      </c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</row>
    <row r="382" spans="1:39" ht="62.25" customHeight="1" x14ac:dyDescent="0.25">
      <c r="A382" s="118" t="s">
        <v>325</v>
      </c>
      <c r="B382" s="25" t="s">
        <v>82</v>
      </c>
      <c r="C382" s="8" t="s">
        <v>87</v>
      </c>
      <c r="D382" s="4" t="s">
        <v>326</v>
      </c>
      <c r="E382" s="13"/>
      <c r="F382" s="30">
        <f>F383+F384</f>
        <v>263.2</v>
      </c>
      <c r="G382" s="30">
        <f>G383+G384</f>
        <v>5000</v>
      </c>
      <c r="H382" s="6">
        <f t="shared" si="152"/>
        <v>5263.2</v>
      </c>
      <c r="I382" s="6"/>
      <c r="J382" s="6">
        <f t="shared" si="154"/>
        <v>5263.2</v>
      </c>
      <c r="K382" s="6"/>
      <c r="L382" s="6"/>
      <c r="M382" s="6">
        <f t="shared" si="153"/>
        <v>5263.2</v>
      </c>
      <c r="N382" s="6"/>
      <c r="O382" s="6"/>
      <c r="P382" s="6">
        <f t="shared" si="134"/>
        <v>5263.2</v>
      </c>
      <c r="Q382" s="6"/>
      <c r="R382" s="6"/>
      <c r="S382" s="6">
        <f t="shared" si="143"/>
        <v>5263.2</v>
      </c>
      <c r="T382" s="30">
        <f>T383+T387</f>
        <v>0</v>
      </c>
      <c r="U382" s="6">
        <f>U386</f>
        <v>0</v>
      </c>
      <c r="V382" s="6">
        <f t="shared" si="151"/>
        <v>5263.2</v>
      </c>
      <c r="W382" s="6"/>
      <c r="X382" s="6"/>
      <c r="Y382" s="6">
        <f t="shared" si="148"/>
        <v>5263.2</v>
      </c>
      <c r="Z382" s="30">
        <f>Z383+Z387</f>
        <v>0</v>
      </c>
      <c r="AA382" s="6">
        <f>AA386</f>
        <v>0</v>
      </c>
      <c r="AB382" s="6">
        <f t="shared" si="147"/>
        <v>5263.2</v>
      </c>
      <c r="AC382" s="6"/>
      <c r="AD382" s="6"/>
      <c r="AE382" s="6">
        <f t="shared" si="144"/>
        <v>5263.2</v>
      </c>
      <c r="AF382" s="6"/>
      <c r="AG382" s="6"/>
      <c r="AH382" s="6">
        <f t="shared" si="149"/>
        <v>5263.2</v>
      </c>
      <c r="AI382" s="6"/>
      <c r="AJ382" s="6"/>
      <c r="AK382" s="6">
        <f t="shared" si="150"/>
        <v>5263.2</v>
      </c>
      <c r="AL382" s="30">
        <f t="shared" ref="AL382:AM382" si="157">AL383+AL384</f>
        <v>5000</v>
      </c>
      <c r="AM382" s="30">
        <f t="shared" si="157"/>
        <v>5000</v>
      </c>
    </row>
    <row r="383" spans="1:39" ht="33.75" customHeight="1" x14ac:dyDescent="0.25">
      <c r="A383" s="7" t="s">
        <v>328</v>
      </c>
      <c r="B383" s="25" t="s">
        <v>82</v>
      </c>
      <c r="C383" s="8" t="s">
        <v>87</v>
      </c>
      <c r="D383" s="4" t="s">
        <v>326</v>
      </c>
      <c r="E383" s="8" t="s">
        <v>11</v>
      </c>
      <c r="F383" s="223"/>
      <c r="G383" s="30">
        <v>5000</v>
      </c>
      <c r="H383" s="6">
        <f t="shared" si="152"/>
        <v>5000</v>
      </c>
      <c r="I383" s="6"/>
      <c r="J383" s="6">
        <f t="shared" si="154"/>
        <v>5000</v>
      </c>
      <c r="K383" s="6"/>
      <c r="L383" s="6"/>
      <c r="M383" s="6">
        <f t="shared" si="153"/>
        <v>5000</v>
      </c>
      <c r="N383" s="6"/>
      <c r="O383" s="6"/>
      <c r="P383" s="6">
        <f t="shared" si="134"/>
        <v>5000</v>
      </c>
      <c r="Q383" s="6"/>
      <c r="R383" s="6"/>
      <c r="S383" s="6">
        <f t="shared" si="143"/>
        <v>5000</v>
      </c>
      <c r="T383" s="30">
        <f>T384+T385</f>
        <v>0</v>
      </c>
      <c r="U383" s="6"/>
      <c r="V383" s="6">
        <f t="shared" si="151"/>
        <v>5000</v>
      </c>
      <c r="W383" s="6"/>
      <c r="X383" s="6"/>
      <c r="Y383" s="6">
        <f t="shared" si="148"/>
        <v>5000</v>
      </c>
      <c r="Z383" s="30">
        <f>Z384+Z385</f>
        <v>0</v>
      </c>
      <c r="AA383" s="6"/>
      <c r="AB383" s="6">
        <f t="shared" si="147"/>
        <v>5000</v>
      </c>
      <c r="AC383" s="6"/>
      <c r="AD383" s="6"/>
      <c r="AE383" s="6">
        <f t="shared" si="144"/>
        <v>5000</v>
      </c>
      <c r="AF383" s="6"/>
      <c r="AG383" s="6"/>
      <c r="AH383" s="6">
        <f t="shared" si="149"/>
        <v>5000</v>
      </c>
      <c r="AI383" s="6"/>
      <c r="AJ383" s="6"/>
      <c r="AK383" s="6">
        <f t="shared" si="150"/>
        <v>5000</v>
      </c>
      <c r="AL383" s="30">
        <v>5000</v>
      </c>
      <c r="AM383" s="6">
        <v>5000</v>
      </c>
    </row>
    <row r="384" spans="1:39" ht="33.75" customHeight="1" x14ac:dyDescent="0.25">
      <c r="A384" s="1" t="s">
        <v>329</v>
      </c>
      <c r="B384" s="25" t="s">
        <v>82</v>
      </c>
      <c r="C384" s="8" t="s">
        <v>87</v>
      </c>
      <c r="D384" s="4" t="s">
        <v>326</v>
      </c>
      <c r="E384" s="8" t="s">
        <v>11</v>
      </c>
      <c r="F384" s="30">
        <v>263.2</v>
      </c>
      <c r="G384" s="223"/>
      <c r="H384" s="6">
        <f t="shared" si="152"/>
        <v>263.2</v>
      </c>
      <c r="I384" s="6"/>
      <c r="J384" s="6">
        <f t="shared" si="154"/>
        <v>263.2</v>
      </c>
      <c r="K384" s="6"/>
      <c r="L384" s="6"/>
      <c r="M384" s="6">
        <f t="shared" si="153"/>
        <v>263.2</v>
      </c>
      <c r="N384" s="6"/>
      <c r="O384" s="6"/>
      <c r="P384" s="6">
        <f t="shared" si="134"/>
        <v>263.2</v>
      </c>
      <c r="Q384" s="6"/>
      <c r="R384" s="6"/>
      <c r="S384" s="6">
        <f t="shared" si="143"/>
        <v>263.2</v>
      </c>
      <c r="T384" s="30"/>
      <c r="U384" s="6"/>
      <c r="V384" s="6">
        <f t="shared" si="151"/>
        <v>263.2</v>
      </c>
      <c r="W384" s="6"/>
      <c r="X384" s="6"/>
      <c r="Y384" s="6">
        <f t="shared" si="148"/>
        <v>263.2</v>
      </c>
      <c r="Z384" s="30"/>
      <c r="AA384" s="6"/>
      <c r="AB384" s="6">
        <f t="shared" si="147"/>
        <v>263.2</v>
      </c>
      <c r="AC384" s="6"/>
      <c r="AD384" s="6"/>
      <c r="AE384" s="6">
        <f t="shared" si="144"/>
        <v>263.2</v>
      </c>
      <c r="AF384" s="6"/>
      <c r="AG384" s="6"/>
      <c r="AH384" s="6">
        <f t="shared" si="149"/>
        <v>263.2</v>
      </c>
      <c r="AI384" s="6"/>
      <c r="AJ384" s="6"/>
      <c r="AK384" s="6">
        <f t="shared" si="150"/>
        <v>263.2</v>
      </c>
      <c r="AL384" s="6"/>
      <c r="AM384" s="6"/>
    </row>
    <row r="385" spans="1:39" ht="67.5" customHeight="1" x14ac:dyDescent="0.25">
      <c r="A385" s="174" t="s">
        <v>477</v>
      </c>
      <c r="B385" s="208" t="s">
        <v>82</v>
      </c>
      <c r="C385" s="185" t="s">
        <v>87</v>
      </c>
      <c r="D385" s="185" t="s">
        <v>330</v>
      </c>
      <c r="E385" s="217"/>
      <c r="F385" s="224">
        <f>F386</f>
        <v>52.6</v>
      </c>
      <c r="G385" s="224">
        <f>G386</f>
        <v>1000</v>
      </c>
      <c r="H385" s="186">
        <f t="shared" si="152"/>
        <v>1052.5999999999999</v>
      </c>
      <c r="I385" s="186"/>
      <c r="J385" s="186">
        <f t="shared" si="154"/>
        <v>1052.5999999999999</v>
      </c>
      <c r="K385" s="186"/>
      <c r="L385" s="186"/>
      <c r="M385" s="186">
        <f t="shared" si="153"/>
        <v>1052.5999999999999</v>
      </c>
      <c r="N385" s="186"/>
      <c r="O385" s="186"/>
      <c r="P385" s="186">
        <f t="shared" si="134"/>
        <v>1052.5999999999999</v>
      </c>
      <c r="Q385" s="186"/>
      <c r="R385" s="186"/>
      <c r="S385" s="186">
        <f t="shared" si="143"/>
        <v>1052.5999999999999</v>
      </c>
      <c r="T385" s="218"/>
      <c r="U385" s="186"/>
      <c r="V385" s="186">
        <f t="shared" si="151"/>
        <v>1052.5999999999999</v>
      </c>
      <c r="W385" s="186"/>
      <c r="X385" s="186"/>
      <c r="Y385" s="186">
        <f t="shared" si="148"/>
        <v>1052.5999999999999</v>
      </c>
      <c r="Z385" s="218"/>
      <c r="AA385" s="186"/>
      <c r="AB385" s="186">
        <f t="shared" si="147"/>
        <v>1052.5999999999999</v>
      </c>
      <c r="AC385" s="186"/>
      <c r="AD385" s="186"/>
      <c r="AE385" s="186">
        <f t="shared" si="144"/>
        <v>1052.5999999999999</v>
      </c>
      <c r="AF385" s="186"/>
      <c r="AG385" s="186"/>
      <c r="AH385" s="186">
        <f t="shared" si="149"/>
        <v>1052.5999999999999</v>
      </c>
      <c r="AI385" s="186"/>
      <c r="AJ385" s="186"/>
      <c r="AK385" s="186">
        <f t="shared" si="150"/>
        <v>1052.5999999999999</v>
      </c>
      <c r="AL385" s="224">
        <f t="shared" ref="AL385:AM385" si="158">AL386</f>
        <v>1000</v>
      </c>
      <c r="AM385" s="224">
        <f t="shared" si="158"/>
        <v>1000</v>
      </c>
    </row>
    <row r="386" spans="1:39" ht="33.75" customHeight="1" x14ac:dyDescent="0.25">
      <c r="A386" s="67" t="s">
        <v>331</v>
      </c>
      <c r="B386" s="25" t="s">
        <v>82</v>
      </c>
      <c r="C386" s="8" t="s">
        <v>87</v>
      </c>
      <c r="D386" s="4" t="s">
        <v>332</v>
      </c>
      <c r="E386" s="8"/>
      <c r="F386" s="30">
        <f>F387+F388</f>
        <v>52.6</v>
      </c>
      <c r="G386" s="30">
        <f>G387+G388</f>
        <v>1000</v>
      </c>
      <c r="H386" s="6">
        <f t="shared" si="152"/>
        <v>1052.5999999999999</v>
      </c>
      <c r="I386" s="6"/>
      <c r="J386" s="6">
        <f t="shared" si="154"/>
        <v>1052.5999999999999</v>
      </c>
      <c r="K386" s="6"/>
      <c r="L386" s="6"/>
      <c r="M386" s="6">
        <f t="shared" si="153"/>
        <v>1052.5999999999999</v>
      </c>
      <c r="N386" s="6"/>
      <c r="O386" s="6"/>
      <c r="P386" s="6">
        <f t="shared" si="134"/>
        <v>1052.5999999999999</v>
      </c>
      <c r="Q386" s="6"/>
      <c r="R386" s="6"/>
      <c r="S386" s="6">
        <f t="shared" si="143"/>
        <v>1052.5999999999999</v>
      </c>
      <c r="T386" s="6"/>
      <c r="U386" s="6"/>
      <c r="V386" s="6">
        <f t="shared" si="151"/>
        <v>1052.5999999999999</v>
      </c>
      <c r="W386" s="6"/>
      <c r="X386" s="6"/>
      <c r="Y386" s="6">
        <f t="shared" si="148"/>
        <v>1052.5999999999999</v>
      </c>
      <c r="Z386" s="6"/>
      <c r="AA386" s="6"/>
      <c r="AB386" s="6">
        <f t="shared" si="147"/>
        <v>1052.5999999999999</v>
      </c>
      <c r="AC386" s="6"/>
      <c r="AD386" s="6"/>
      <c r="AE386" s="6">
        <f t="shared" si="144"/>
        <v>1052.5999999999999</v>
      </c>
      <c r="AF386" s="6"/>
      <c r="AG386" s="6"/>
      <c r="AH386" s="6">
        <f t="shared" si="149"/>
        <v>1052.5999999999999</v>
      </c>
      <c r="AI386" s="6"/>
      <c r="AJ386" s="6"/>
      <c r="AK386" s="6">
        <f t="shared" si="150"/>
        <v>1052.5999999999999</v>
      </c>
      <c r="AL386" s="30">
        <f t="shared" ref="AL386:AM386" si="159">AL387+AL388</f>
        <v>1000</v>
      </c>
      <c r="AM386" s="30">
        <f t="shared" si="159"/>
        <v>1000</v>
      </c>
    </row>
    <row r="387" spans="1:39" ht="33.75" customHeight="1" x14ac:dyDescent="0.25">
      <c r="A387" s="7" t="s">
        <v>333</v>
      </c>
      <c r="B387" s="25" t="s">
        <v>82</v>
      </c>
      <c r="C387" s="8" t="s">
        <v>87</v>
      </c>
      <c r="D387" s="4" t="s">
        <v>332</v>
      </c>
      <c r="E387" s="8" t="s">
        <v>11</v>
      </c>
      <c r="F387" s="223"/>
      <c r="G387" s="30">
        <v>1000</v>
      </c>
      <c r="H387" s="6">
        <f t="shared" si="152"/>
        <v>1000</v>
      </c>
      <c r="I387" s="6"/>
      <c r="J387" s="6">
        <f t="shared" si="154"/>
        <v>1000</v>
      </c>
      <c r="K387" s="6"/>
      <c r="L387" s="6"/>
      <c r="M387" s="6">
        <f t="shared" si="153"/>
        <v>1000</v>
      </c>
      <c r="N387" s="6"/>
      <c r="O387" s="6"/>
      <c r="P387" s="6">
        <f t="shared" si="134"/>
        <v>1000</v>
      </c>
      <c r="Q387" s="6"/>
      <c r="R387" s="6"/>
      <c r="S387" s="6">
        <f t="shared" si="143"/>
        <v>1000</v>
      </c>
      <c r="T387" s="6"/>
      <c r="U387" s="6"/>
      <c r="V387" s="6">
        <f t="shared" si="151"/>
        <v>1000</v>
      </c>
      <c r="W387" s="6"/>
      <c r="X387" s="6"/>
      <c r="Y387" s="6">
        <f t="shared" si="148"/>
        <v>1000</v>
      </c>
      <c r="Z387" s="6"/>
      <c r="AA387" s="6"/>
      <c r="AB387" s="6">
        <f t="shared" si="147"/>
        <v>1000</v>
      </c>
      <c r="AC387" s="6"/>
      <c r="AD387" s="6"/>
      <c r="AE387" s="6">
        <f t="shared" si="144"/>
        <v>1000</v>
      </c>
      <c r="AF387" s="6"/>
      <c r="AG387" s="6"/>
      <c r="AH387" s="6">
        <f t="shared" si="149"/>
        <v>1000</v>
      </c>
      <c r="AI387" s="6"/>
      <c r="AJ387" s="6"/>
      <c r="AK387" s="6">
        <f t="shared" si="150"/>
        <v>1000</v>
      </c>
      <c r="AL387" s="6">
        <v>1000</v>
      </c>
      <c r="AM387" s="6">
        <v>1000</v>
      </c>
    </row>
    <row r="388" spans="1:39" ht="37.5" customHeight="1" x14ac:dyDescent="0.25">
      <c r="A388" s="1" t="s">
        <v>334</v>
      </c>
      <c r="B388" s="25" t="s">
        <v>82</v>
      </c>
      <c r="C388" s="8" t="s">
        <v>87</v>
      </c>
      <c r="D388" s="4" t="s">
        <v>332</v>
      </c>
      <c r="E388" s="8" t="s">
        <v>11</v>
      </c>
      <c r="F388" s="6">
        <v>52.6</v>
      </c>
      <c r="G388" s="6"/>
      <c r="H388" s="6">
        <f t="shared" si="152"/>
        <v>52.6</v>
      </c>
      <c r="I388" s="6">
        <f>I389+I391+I392+I394</f>
        <v>0</v>
      </c>
      <c r="J388" s="6">
        <f t="shared" si="154"/>
        <v>52.6</v>
      </c>
      <c r="K388" s="6">
        <f>K389+K391+K392+K394</f>
        <v>0</v>
      </c>
      <c r="L388" s="6">
        <f>L389+L391+L392+L394</f>
        <v>0</v>
      </c>
      <c r="M388" s="6">
        <f t="shared" si="153"/>
        <v>52.6</v>
      </c>
      <c r="N388" s="6">
        <f>N389+N391+N392+N394</f>
        <v>0</v>
      </c>
      <c r="O388" s="6">
        <f>O389+O391+O392+O394</f>
        <v>0</v>
      </c>
      <c r="P388" s="6">
        <f t="shared" si="134"/>
        <v>52.6</v>
      </c>
      <c r="Q388" s="6">
        <f>Q389+Q392</f>
        <v>0</v>
      </c>
      <c r="R388" s="6">
        <f>R389+R392</f>
        <v>0</v>
      </c>
      <c r="S388" s="6">
        <f t="shared" si="143"/>
        <v>52.6</v>
      </c>
      <c r="T388" s="6">
        <f>T389+T391+T392+T394</f>
        <v>0</v>
      </c>
      <c r="U388" s="6">
        <f>U389+U392</f>
        <v>0</v>
      </c>
      <c r="V388" s="6">
        <f t="shared" si="151"/>
        <v>52.6</v>
      </c>
      <c r="W388" s="6">
        <f>W389+W391+W392+W394</f>
        <v>0</v>
      </c>
      <c r="X388" s="6">
        <f>X389+X391+X392+X394</f>
        <v>0</v>
      </c>
      <c r="Y388" s="6">
        <f t="shared" si="148"/>
        <v>52.6</v>
      </c>
      <c r="Z388" s="6">
        <f>Z389+Z391+Z392+Z394</f>
        <v>0</v>
      </c>
      <c r="AA388" s="6">
        <f>AA389+AA392</f>
        <v>0</v>
      </c>
      <c r="AB388" s="6">
        <f t="shared" si="147"/>
        <v>52.6</v>
      </c>
      <c r="AC388" s="6">
        <f>AC389+AC392</f>
        <v>0</v>
      </c>
      <c r="AD388" s="6">
        <f>AD394</f>
        <v>0</v>
      </c>
      <c r="AE388" s="6">
        <f t="shared" si="144"/>
        <v>52.6</v>
      </c>
      <c r="AF388" s="6">
        <f>AF389+AF392</f>
        <v>0</v>
      </c>
      <c r="AG388" s="6">
        <f>AG389+AG392</f>
        <v>0</v>
      </c>
      <c r="AH388" s="6">
        <f t="shared" si="149"/>
        <v>52.6</v>
      </c>
      <c r="AI388" s="6">
        <f>AI389+AI392</f>
        <v>0</v>
      </c>
      <c r="AJ388" s="6">
        <f>AJ389+AJ392</f>
        <v>0</v>
      </c>
      <c r="AK388" s="6">
        <f t="shared" si="150"/>
        <v>52.6</v>
      </c>
      <c r="AL388" s="6"/>
      <c r="AM388" s="6"/>
    </row>
    <row r="389" spans="1:39" ht="53.25" customHeight="1" x14ac:dyDescent="0.25">
      <c r="A389" s="180" t="s">
        <v>476</v>
      </c>
      <c r="B389" s="208" t="s">
        <v>82</v>
      </c>
      <c r="C389" s="185" t="s">
        <v>87</v>
      </c>
      <c r="D389" s="185" t="s">
        <v>335</v>
      </c>
      <c r="E389" s="217"/>
      <c r="F389" s="186">
        <f>F390+F393+F396</f>
        <v>10932.8</v>
      </c>
      <c r="G389" s="186">
        <f>G390+G393+G396</f>
        <v>17176.2</v>
      </c>
      <c r="H389" s="186">
        <f t="shared" si="152"/>
        <v>28109</v>
      </c>
      <c r="I389" s="186">
        <f>I390+I391</f>
        <v>0</v>
      </c>
      <c r="J389" s="186">
        <f t="shared" si="154"/>
        <v>28109</v>
      </c>
      <c r="K389" s="186">
        <f>K390+K391</f>
        <v>0</v>
      </c>
      <c r="L389" s="186">
        <f>L390+L391</f>
        <v>0</v>
      </c>
      <c r="M389" s="186">
        <f t="shared" si="153"/>
        <v>28109</v>
      </c>
      <c r="N389" s="186">
        <f>N390+N391</f>
        <v>0</v>
      </c>
      <c r="O389" s="186">
        <f>O390+O391</f>
        <v>0</v>
      </c>
      <c r="P389" s="186">
        <f t="shared" si="134"/>
        <v>28109</v>
      </c>
      <c r="Q389" s="186">
        <f>Q390+Q391</f>
        <v>0</v>
      </c>
      <c r="R389" s="186">
        <f>R390+R391</f>
        <v>0</v>
      </c>
      <c r="S389" s="186">
        <f t="shared" si="143"/>
        <v>28109</v>
      </c>
      <c r="T389" s="186">
        <f>T390+T391</f>
        <v>0</v>
      </c>
      <c r="U389" s="186">
        <f>U390+U391</f>
        <v>0</v>
      </c>
      <c r="V389" s="186">
        <f t="shared" si="151"/>
        <v>28109</v>
      </c>
      <c r="W389" s="186">
        <f>W390+W391</f>
        <v>0</v>
      </c>
      <c r="X389" s="186">
        <f>X390+X391</f>
        <v>0</v>
      </c>
      <c r="Y389" s="186">
        <f t="shared" si="148"/>
        <v>28109</v>
      </c>
      <c r="Z389" s="186">
        <f>Z390+Z391</f>
        <v>0</v>
      </c>
      <c r="AA389" s="186">
        <f>AA390+AA391</f>
        <v>0</v>
      </c>
      <c r="AB389" s="186">
        <f t="shared" si="147"/>
        <v>28109</v>
      </c>
      <c r="AC389" s="186">
        <f>AC390+AC391</f>
        <v>0</v>
      </c>
      <c r="AD389" s="186">
        <f>AD390+AD391</f>
        <v>0</v>
      </c>
      <c r="AE389" s="186">
        <f t="shared" si="144"/>
        <v>28109</v>
      </c>
      <c r="AF389" s="186">
        <f>AF390+AF391</f>
        <v>0</v>
      </c>
      <c r="AG389" s="186">
        <f>AG390+AG391</f>
        <v>0</v>
      </c>
      <c r="AH389" s="186">
        <f t="shared" si="149"/>
        <v>28109</v>
      </c>
      <c r="AI389" s="186">
        <f>AI390+AI391</f>
        <v>0</v>
      </c>
      <c r="AJ389" s="186">
        <f>AJ390+AJ391</f>
        <v>0</v>
      </c>
      <c r="AK389" s="186">
        <f t="shared" si="150"/>
        <v>28109</v>
      </c>
      <c r="AL389" s="186">
        <f>AL390+AL393+AL396</f>
        <v>28333.300000000003</v>
      </c>
      <c r="AM389" s="186">
        <f t="shared" ref="AM389" si="160">AM390+AM393+AM396</f>
        <v>28178.57</v>
      </c>
    </row>
    <row r="390" spans="1:39" ht="33.75" customHeight="1" x14ac:dyDescent="0.25">
      <c r="A390" s="144" t="s">
        <v>336</v>
      </c>
      <c r="B390" s="25" t="s">
        <v>82</v>
      </c>
      <c r="C390" s="8" t="s">
        <v>87</v>
      </c>
      <c r="D390" s="4" t="s">
        <v>337</v>
      </c>
      <c r="E390" s="8"/>
      <c r="F390" s="133">
        <f>F391+F392</f>
        <v>3301.2</v>
      </c>
      <c r="G390" s="133">
        <f>G391+G392</f>
        <v>10129.1</v>
      </c>
      <c r="H390" s="6">
        <f t="shared" si="152"/>
        <v>13430.3</v>
      </c>
      <c r="I390" s="6"/>
      <c r="J390" s="6">
        <f t="shared" si="154"/>
        <v>13430.3</v>
      </c>
      <c r="K390" s="6"/>
      <c r="L390" s="6"/>
      <c r="M390" s="6">
        <f t="shared" si="153"/>
        <v>13430.3</v>
      </c>
      <c r="N390" s="6"/>
      <c r="O390" s="6"/>
      <c r="P390" s="6">
        <f t="shared" si="134"/>
        <v>13430.3</v>
      </c>
      <c r="Q390" s="6"/>
      <c r="R390" s="6"/>
      <c r="S390" s="6">
        <f t="shared" ref="S390:S480" si="161">P390+Q390+R390</f>
        <v>13430.3</v>
      </c>
      <c r="T390" s="6"/>
      <c r="U390" s="6"/>
      <c r="V390" s="6">
        <f t="shared" si="151"/>
        <v>13430.3</v>
      </c>
      <c r="W390" s="6"/>
      <c r="X390" s="6"/>
      <c r="Y390" s="6">
        <f t="shared" si="148"/>
        <v>13430.3</v>
      </c>
      <c r="Z390" s="6"/>
      <c r="AA390" s="6"/>
      <c r="AB390" s="6">
        <f t="shared" si="147"/>
        <v>13430.3</v>
      </c>
      <c r="AC390" s="6"/>
      <c r="AD390" s="6"/>
      <c r="AE390" s="6">
        <f t="shared" si="144"/>
        <v>13430.3</v>
      </c>
      <c r="AF390" s="6"/>
      <c r="AG390" s="6"/>
      <c r="AH390" s="6">
        <f t="shared" si="149"/>
        <v>13430.3</v>
      </c>
      <c r="AI390" s="6"/>
      <c r="AJ390" s="6"/>
      <c r="AK390" s="6">
        <f t="shared" si="150"/>
        <v>13430.3</v>
      </c>
      <c r="AL390" s="133">
        <f t="shared" ref="AL390:AM390" si="162">AL391+AL392</f>
        <v>13430.3</v>
      </c>
      <c r="AM390" s="133">
        <f t="shared" si="162"/>
        <v>13249.77</v>
      </c>
    </row>
    <row r="391" spans="1:39" ht="33.75" customHeight="1" x14ac:dyDescent="0.25">
      <c r="A391" s="7" t="s">
        <v>338</v>
      </c>
      <c r="B391" s="25" t="s">
        <v>82</v>
      </c>
      <c r="C391" s="8" t="s">
        <v>87</v>
      </c>
      <c r="D391" s="4" t="s">
        <v>337</v>
      </c>
      <c r="E391" s="8" t="s">
        <v>11</v>
      </c>
      <c r="F391" s="6"/>
      <c r="G391" s="6">
        <v>10129.1</v>
      </c>
      <c r="H391" s="6">
        <f t="shared" si="152"/>
        <v>10129.1</v>
      </c>
      <c r="I391" s="6"/>
      <c r="J391" s="6">
        <f t="shared" si="154"/>
        <v>10129.1</v>
      </c>
      <c r="K391" s="6"/>
      <c r="L391" s="6"/>
      <c r="M391" s="6">
        <f t="shared" si="153"/>
        <v>10129.1</v>
      </c>
      <c r="N391" s="6"/>
      <c r="O391" s="6"/>
      <c r="P391" s="6">
        <f t="shared" si="134"/>
        <v>10129.1</v>
      </c>
      <c r="Q391" s="6"/>
      <c r="R391" s="6"/>
      <c r="S391" s="6">
        <f t="shared" si="161"/>
        <v>10129.1</v>
      </c>
      <c r="T391" s="6"/>
      <c r="U391" s="6"/>
      <c r="V391" s="6">
        <f t="shared" si="151"/>
        <v>10129.1</v>
      </c>
      <c r="W391" s="6"/>
      <c r="X391" s="6"/>
      <c r="Y391" s="6">
        <f t="shared" si="148"/>
        <v>10129.1</v>
      </c>
      <c r="Z391" s="6"/>
      <c r="AA391" s="6"/>
      <c r="AB391" s="6">
        <f t="shared" si="147"/>
        <v>10129.1</v>
      </c>
      <c r="AC391" s="6"/>
      <c r="AD391" s="6"/>
      <c r="AE391" s="6">
        <f t="shared" si="144"/>
        <v>10129.1</v>
      </c>
      <c r="AF391" s="6"/>
      <c r="AG391" s="6"/>
      <c r="AH391" s="6">
        <f t="shared" si="149"/>
        <v>10129.1</v>
      </c>
      <c r="AI391" s="6"/>
      <c r="AJ391" s="6"/>
      <c r="AK391" s="6">
        <f t="shared" si="150"/>
        <v>10129.1</v>
      </c>
      <c r="AL391" s="6">
        <v>10129.1</v>
      </c>
      <c r="AM391" s="6">
        <v>9992.5</v>
      </c>
    </row>
    <row r="392" spans="1:39" ht="33.75" customHeight="1" x14ac:dyDescent="0.25">
      <c r="A392" s="7" t="s">
        <v>344</v>
      </c>
      <c r="B392" s="25" t="s">
        <v>82</v>
      </c>
      <c r="C392" s="8" t="s">
        <v>87</v>
      </c>
      <c r="D392" s="4" t="s">
        <v>337</v>
      </c>
      <c r="E392" s="8" t="s">
        <v>11</v>
      </c>
      <c r="F392" s="6">
        <v>3301.2</v>
      </c>
      <c r="G392" s="6"/>
      <c r="H392" s="6">
        <f t="shared" si="152"/>
        <v>3301.2</v>
      </c>
      <c r="I392" s="6">
        <f>I393+I394</f>
        <v>0</v>
      </c>
      <c r="J392" s="6">
        <f t="shared" si="154"/>
        <v>3301.2</v>
      </c>
      <c r="K392" s="6">
        <f>K393+K394</f>
        <v>0</v>
      </c>
      <c r="L392" s="6"/>
      <c r="M392" s="6">
        <f t="shared" si="153"/>
        <v>3301.2</v>
      </c>
      <c r="N392" s="6">
        <f>N393+N394</f>
        <v>0</v>
      </c>
      <c r="O392" s="6"/>
      <c r="P392" s="6">
        <f t="shared" si="134"/>
        <v>3301.2</v>
      </c>
      <c r="Q392" s="6">
        <f>Q393+Q394</f>
        <v>0</v>
      </c>
      <c r="R392" s="6">
        <f>R393+R394</f>
        <v>0</v>
      </c>
      <c r="S392" s="6">
        <f t="shared" si="161"/>
        <v>3301.2</v>
      </c>
      <c r="T392" s="6">
        <f>T393+T394</f>
        <v>0</v>
      </c>
      <c r="U392" s="6"/>
      <c r="V392" s="6">
        <f t="shared" si="151"/>
        <v>3301.2</v>
      </c>
      <c r="W392" s="6">
        <f>W393+W394</f>
        <v>0</v>
      </c>
      <c r="X392" s="6">
        <f>X393</f>
        <v>0</v>
      </c>
      <c r="Y392" s="6">
        <f t="shared" si="148"/>
        <v>3301.2</v>
      </c>
      <c r="Z392" s="6">
        <f>Z393+Z394</f>
        <v>0</v>
      </c>
      <c r="AA392" s="6">
        <f>AA393+AA394</f>
        <v>0</v>
      </c>
      <c r="AB392" s="6">
        <f t="shared" si="147"/>
        <v>3301.2</v>
      </c>
      <c r="AC392" s="6">
        <f>AC393+AC394</f>
        <v>0</v>
      </c>
      <c r="AD392" s="6"/>
      <c r="AE392" s="6">
        <f t="shared" si="144"/>
        <v>3301.2</v>
      </c>
      <c r="AF392" s="6">
        <f>AF393+AF394</f>
        <v>0</v>
      </c>
      <c r="AG392" s="6">
        <f>AG393+AG394</f>
        <v>0</v>
      </c>
      <c r="AH392" s="6">
        <f t="shared" si="149"/>
        <v>3301.2</v>
      </c>
      <c r="AI392" s="6">
        <f>AI393+AI394</f>
        <v>0</v>
      </c>
      <c r="AJ392" s="6">
        <f>AJ393+AJ394</f>
        <v>0</v>
      </c>
      <c r="AK392" s="6">
        <f t="shared" si="150"/>
        <v>3301.2</v>
      </c>
      <c r="AL392" s="6">
        <v>3301.2</v>
      </c>
      <c r="AM392" s="6">
        <v>3257.27</v>
      </c>
    </row>
    <row r="393" spans="1:39" ht="33.75" customHeight="1" x14ac:dyDescent="0.25">
      <c r="A393" s="144" t="s">
        <v>339</v>
      </c>
      <c r="B393" s="25" t="s">
        <v>82</v>
      </c>
      <c r="C393" s="8" t="s">
        <v>87</v>
      </c>
      <c r="D393" s="4" t="s">
        <v>340</v>
      </c>
      <c r="E393" s="8"/>
      <c r="F393" s="133">
        <f>F394+F395</f>
        <v>2296.6999999999998</v>
      </c>
      <c r="G393" s="133">
        <f>G394+G395</f>
        <v>7047.1</v>
      </c>
      <c r="H393" s="6">
        <f t="shared" si="152"/>
        <v>9343.7999999999993</v>
      </c>
      <c r="I393" s="6"/>
      <c r="J393" s="6">
        <f t="shared" si="154"/>
        <v>9343.7999999999993</v>
      </c>
      <c r="K393" s="6"/>
      <c r="L393" s="6"/>
      <c r="M393" s="6">
        <f t="shared" si="153"/>
        <v>9343.7999999999993</v>
      </c>
      <c r="N393" s="6"/>
      <c r="O393" s="6"/>
      <c r="P393" s="6">
        <f t="shared" ref="P393:P483" si="163">M393+N393+O393</f>
        <v>9343.7999999999993</v>
      </c>
      <c r="Q393" s="6"/>
      <c r="R393" s="6"/>
      <c r="S393" s="6">
        <f t="shared" si="161"/>
        <v>9343.7999999999993</v>
      </c>
      <c r="T393" s="6"/>
      <c r="U393" s="6"/>
      <c r="V393" s="6">
        <f t="shared" si="151"/>
        <v>9343.7999999999993</v>
      </c>
      <c r="W393" s="6"/>
      <c r="X393" s="6"/>
      <c r="Y393" s="6">
        <f t="shared" si="148"/>
        <v>9343.7999999999993</v>
      </c>
      <c r="Z393" s="6"/>
      <c r="AA393" s="6"/>
      <c r="AB393" s="6">
        <f t="shared" si="147"/>
        <v>9343.7999999999993</v>
      </c>
      <c r="AC393" s="6"/>
      <c r="AD393" s="6"/>
      <c r="AE393" s="6">
        <f t="shared" si="144"/>
        <v>9343.7999999999993</v>
      </c>
      <c r="AF393" s="6"/>
      <c r="AG393" s="6"/>
      <c r="AH393" s="6">
        <f t="shared" si="149"/>
        <v>9343.7999999999993</v>
      </c>
      <c r="AI393" s="6"/>
      <c r="AJ393" s="6"/>
      <c r="AK393" s="6">
        <f t="shared" si="150"/>
        <v>9343.7999999999993</v>
      </c>
      <c r="AL393" s="133">
        <f t="shared" ref="AL393:AM393" si="164">AL394+AL395</f>
        <v>9568.1</v>
      </c>
      <c r="AM393" s="133">
        <f t="shared" si="164"/>
        <v>9593.9</v>
      </c>
    </row>
    <row r="394" spans="1:39" ht="33.75" customHeight="1" x14ac:dyDescent="0.25">
      <c r="A394" s="7" t="s">
        <v>342</v>
      </c>
      <c r="B394" s="25" t="s">
        <v>82</v>
      </c>
      <c r="C394" s="8" t="s">
        <v>87</v>
      </c>
      <c r="D394" s="4" t="s">
        <v>340</v>
      </c>
      <c r="E394" s="8" t="s">
        <v>11</v>
      </c>
      <c r="F394" s="6"/>
      <c r="G394" s="6">
        <v>7047.1</v>
      </c>
      <c r="H394" s="6">
        <f t="shared" si="152"/>
        <v>7047.1</v>
      </c>
      <c r="I394" s="6"/>
      <c r="J394" s="6">
        <f t="shared" si="154"/>
        <v>7047.1</v>
      </c>
      <c r="K394" s="6"/>
      <c r="L394" s="6"/>
      <c r="M394" s="6">
        <f t="shared" si="153"/>
        <v>7047.1</v>
      </c>
      <c r="N394" s="6"/>
      <c r="O394" s="6"/>
      <c r="P394" s="6">
        <f t="shared" si="163"/>
        <v>7047.1</v>
      </c>
      <c r="Q394" s="6"/>
      <c r="R394" s="6"/>
      <c r="S394" s="6">
        <f t="shared" si="161"/>
        <v>7047.1</v>
      </c>
      <c r="T394" s="6"/>
      <c r="U394" s="6"/>
      <c r="V394" s="6">
        <f t="shared" si="151"/>
        <v>7047.1</v>
      </c>
      <c r="W394" s="6"/>
      <c r="X394" s="6"/>
      <c r="Y394" s="6">
        <f t="shared" si="148"/>
        <v>7047.1</v>
      </c>
      <c r="Z394" s="6"/>
      <c r="AA394" s="6"/>
      <c r="AB394" s="6">
        <f t="shared" si="147"/>
        <v>7047.1</v>
      </c>
      <c r="AC394" s="6"/>
      <c r="AD394" s="6"/>
      <c r="AE394" s="6">
        <f t="shared" si="144"/>
        <v>7047.1</v>
      </c>
      <c r="AF394" s="6"/>
      <c r="AG394" s="6"/>
      <c r="AH394" s="6">
        <f t="shared" si="149"/>
        <v>7047.1</v>
      </c>
      <c r="AI394" s="6"/>
      <c r="AJ394" s="6"/>
      <c r="AK394" s="6">
        <f t="shared" si="150"/>
        <v>7047.1</v>
      </c>
      <c r="AL394" s="6">
        <v>7215.2</v>
      </c>
      <c r="AM394" s="6">
        <v>7235.4</v>
      </c>
    </row>
    <row r="395" spans="1:39" ht="33.75" customHeight="1" x14ac:dyDescent="0.25">
      <c r="A395" s="7" t="s">
        <v>343</v>
      </c>
      <c r="B395" s="25" t="s">
        <v>82</v>
      </c>
      <c r="C395" s="8" t="s">
        <v>87</v>
      </c>
      <c r="D395" s="4" t="s">
        <v>341</v>
      </c>
      <c r="E395" s="8" t="s">
        <v>11</v>
      </c>
      <c r="F395" s="6">
        <v>2296.6999999999998</v>
      </c>
      <c r="G395" s="6"/>
      <c r="H395" s="6">
        <f t="shared" si="152"/>
        <v>2296.6999999999998</v>
      </c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>
        <f>AA396</f>
        <v>0</v>
      </c>
      <c r="AB395" s="6">
        <f t="shared" si="147"/>
        <v>0</v>
      </c>
      <c r="AC395" s="6">
        <f>AC396</f>
        <v>0</v>
      </c>
      <c r="AD395" s="6">
        <f>AD396</f>
        <v>0</v>
      </c>
      <c r="AE395" s="6">
        <f t="shared" si="144"/>
        <v>0</v>
      </c>
      <c r="AF395" s="6"/>
      <c r="AG395" s="6"/>
      <c r="AH395" s="6">
        <f t="shared" si="149"/>
        <v>0</v>
      </c>
      <c r="AI395" s="6"/>
      <c r="AJ395" s="6"/>
      <c r="AK395" s="6">
        <f t="shared" si="150"/>
        <v>0</v>
      </c>
      <c r="AL395" s="6">
        <v>2352.9</v>
      </c>
      <c r="AM395" s="6">
        <v>2358.5</v>
      </c>
    </row>
    <row r="396" spans="1:39" ht="33.75" customHeight="1" x14ac:dyDescent="0.25">
      <c r="A396" s="275" t="s">
        <v>345</v>
      </c>
      <c r="B396" s="25" t="s">
        <v>82</v>
      </c>
      <c r="C396" s="8" t="s">
        <v>87</v>
      </c>
      <c r="D396" s="4" t="s">
        <v>347</v>
      </c>
      <c r="E396" s="8"/>
      <c r="F396" s="133">
        <f>F397</f>
        <v>5334.9</v>
      </c>
      <c r="G396" s="133">
        <f>G397</f>
        <v>0</v>
      </c>
      <c r="H396" s="6">
        <f t="shared" si="152"/>
        <v>5334.9</v>
      </c>
      <c r="I396" s="6"/>
      <c r="J396" s="6">
        <f t="shared" si="154"/>
        <v>5334.9</v>
      </c>
      <c r="K396" s="6"/>
      <c r="L396" s="6"/>
      <c r="M396" s="6">
        <f t="shared" si="153"/>
        <v>5334.9</v>
      </c>
      <c r="N396" s="6"/>
      <c r="O396" s="6"/>
      <c r="P396" s="6">
        <f t="shared" si="163"/>
        <v>5334.9</v>
      </c>
      <c r="Q396" s="6"/>
      <c r="R396" s="6"/>
      <c r="S396" s="6">
        <f t="shared" si="161"/>
        <v>5334.9</v>
      </c>
      <c r="T396" s="6"/>
      <c r="U396" s="6"/>
      <c r="V396" s="6">
        <f t="shared" si="151"/>
        <v>5334.9</v>
      </c>
      <c r="W396" s="6"/>
      <c r="X396" s="6"/>
      <c r="Y396" s="6">
        <f t="shared" si="148"/>
        <v>5334.9</v>
      </c>
      <c r="Z396" s="6"/>
      <c r="AA396" s="6"/>
      <c r="AB396" s="6">
        <f t="shared" si="147"/>
        <v>5334.9</v>
      </c>
      <c r="AC396" s="6"/>
      <c r="AD396" s="6"/>
      <c r="AE396" s="6">
        <f t="shared" si="144"/>
        <v>5334.9</v>
      </c>
      <c r="AF396" s="6"/>
      <c r="AG396" s="6"/>
      <c r="AH396" s="6">
        <f t="shared" si="149"/>
        <v>5334.9</v>
      </c>
      <c r="AI396" s="6"/>
      <c r="AJ396" s="6"/>
      <c r="AK396" s="6">
        <f t="shared" si="150"/>
        <v>5334.9</v>
      </c>
      <c r="AL396" s="133">
        <f t="shared" ref="AL396:AM396" si="165">AL397</f>
        <v>5334.9</v>
      </c>
      <c r="AM396" s="133">
        <f t="shared" si="165"/>
        <v>5334.9</v>
      </c>
    </row>
    <row r="397" spans="1:39" ht="33.75" customHeight="1" x14ac:dyDescent="0.25">
      <c r="A397" s="7" t="s">
        <v>346</v>
      </c>
      <c r="B397" s="25" t="s">
        <v>82</v>
      </c>
      <c r="C397" s="8" t="s">
        <v>87</v>
      </c>
      <c r="D397" s="4" t="s">
        <v>347</v>
      </c>
      <c r="E397" s="8" t="s">
        <v>11</v>
      </c>
      <c r="F397" s="6">
        <v>5334.9</v>
      </c>
      <c r="G397" s="6"/>
      <c r="H397" s="6">
        <f t="shared" si="152"/>
        <v>5334.9</v>
      </c>
      <c r="I397" s="6"/>
      <c r="J397" s="6">
        <f t="shared" si="154"/>
        <v>5334.9</v>
      </c>
      <c r="K397" s="6"/>
      <c r="L397" s="6"/>
      <c r="M397" s="6">
        <f t="shared" si="153"/>
        <v>5334.9</v>
      </c>
      <c r="N397" s="6"/>
      <c r="O397" s="6"/>
      <c r="P397" s="6">
        <f t="shared" si="163"/>
        <v>5334.9</v>
      </c>
      <c r="Q397" s="6"/>
      <c r="R397" s="6"/>
      <c r="S397" s="6">
        <f t="shared" si="161"/>
        <v>5334.9</v>
      </c>
      <c r="T397" s="6"/>
      <c r="U397" s="6"/>
      <c r="V397" s="6">
        <f t="shared" si="151"/>
        <v>5334.9</v>
      </c>
      <c r="W397" s="6"/>
      <c r="X397" s="6"/>
      <c r="Y397" s="6">
        <f t="shared" si="148"/>
        <v>5334.9</v>
      </c>
      <c r="Z397" s="6"/>
      <c r="AA397" s="6"/>
      <c r="AB397" s="6">
        <f t="shared" si="147"/>
        <v>5334.9</v>
      </c>
      <c r="AC397" s="6"/>
      <c r="AD397" s="6"/>
      <c r="AE397" s="6">
        <f>AB397+AC397+AD397</f>
        <v>5334.9</v>
      </c>
      <c r="AF397" s="6"/>
      <c r="AG397" s="6"/>
      <c r="AH397" s="6">
        <f t="shared" si="149"/>
        <v>5334.9</v>
      </c>
      <c r="AI397" s="6"/>
      <c r="AJ397" s="6"/>
      <c r="AK397" s="6">
        <f t="shared" si="150"/>
        <v>5334.9</v>
      </c>
      <c r="AL397" s="6">
        <v>5334.9</v>
      </c>
      <c r="AM397" s="6">
        <v>5334.9</v>
      </c>
    </row>
    <row r="398" spans="1:39" ht="48.75" customHeight="1" x14ac:dyDescent="0.25">
      <c r="A398" s="181" t="s">
        <v>394</v>
      </c>
      <c r="B398" s="208">
        <v>913</v>
      </c>
      <c r="C398" s="185" t="s">
        <v>87</v>
      </c>
      <c r="D398" s="185" t="s">
        <v>161</v>
      </c>
      <c r="E398" s="185"/>
      <c r="F398" s="186">
        <f>F399</f>
        <v>111.2</v>
      </c>
      <c r="G398" s="186"/>
      <c r="H398" s="186">
        <f t="shared" si="152"/>
        <v>111.2</v>
      </c>
      <c r="I398" s="186"/>
      <c r="J398" s="186"/>
      <c r="K398" s="186"/>
      <c r="L398" s="186"/>
      <c r="M398" s="186"/>
      <c r="N398" s="186"/>
      <c r="O398" s="186"/>
      <c r="P398" s="186"/>
      <c r="Q398" s="186"/>
      <c r="R398" s="186"/>
      <c r="S398" s="186"/>
      <c r="T398" s="186"/>
      <c r="U398" s="186"/>
      <c r="V398" s="186"/>
      <c r="W398" s="186"/>
      <c r="X398" s="186"/>
      <c r="Y398" s="186"/>
      <c r="Z398" s="186"/>
      <c r="AA398" s="186"/>
      <c r="AB398" s="186"/>
      <c r="AC398" s="186"/>
      <c r="AD398" s="186"/>
      <c r="AE398" s="186"/>
      <c r="AF398" s="186"/>
      <c r="AG398" s="186"/>
      <c r="AH398" s="186"/>
      <c r="AI398" s="186"/>
      <c r="AJ398" s="186"/>
      <c r="AK398" s="186"/>
      <c r="AL398" s="186">
        <f>AL399</f>
        <v>0</v>
      </c>
      <c r="AM398" s="186">
        <f>AM399</f>
        <v>0</v>
      </c>
    </row>
    <row r="399" spans="1:39" ht="33.75" customHeight="1" x14ac:dyDescent="0.25">
      <c r="A399" s="5" t="s">
        <v>16</v>
      </c>
      <c r="B399" s="3" t="s">
        <v>82</v>
      </c>
      <c r="C399" s="4" t="s">
        <v>87</v>
      </c>
      <c r="D399" s="8" t="s">
        <v>161</v>
      </c>
      <c r="E399" s="8" t="s">
        <v>11</v>
      </c>
      <c r="F399" s="6">
        <v>111.2</v>
      </c>
      <c r="G399" s="6"/>
      <c r="H399" s="6">
        <f t="shared" si="152"/>
        <v>111.2</v>
      </c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</row>
    <row r="400" spans="1:39" ht="42.75" customHeight="1" x14ac:dyDescent="0.25">
      <c r="A400" s="168" t="s">
        <v>472</v>
      </c>
      <c r="B400" s="184" t="s">
        <v>82</v>
      </c>
      <c r="C400" s="185" t="s">
        <v>87</v>
      </c>
      <c r="D400" s="185" t="s">
        <v>164</v>
      </c>
      <c r="E400" s="185"/>
      <c r="F400" s="186">
        <f>F401</f>
        <v>150</v>
      </c>
      <c r="G400" s="186">
        <f>G401+G403+G404+G405</f>
        <v>1350</v>
      </c>
      <c r="H400" s="186">
        <f t="shared" si="152"/>
        <v>1500</v>
      </c>
      <c r="I400" s="186"/>
      <c r="J400" s="186"/>
      <c r="K400" s="186"/>
      <c r="L400" s="186"/>
      <c r="M400" s="186"/>
      <c r="N400" s="186"/>
      <c r="O400" s="186"/>
      <c r="P400" s="186"/>
      <c r="Q400" s="186"/>
      <c r="R400" s="186"/>
      <c r="S400" s="186"/>
      <c r="T400" s="186"/>
      <c r="U400" s="186"/>
      <c r="V400" s="186"/>
      <c r="W400" s="186"/>
      <c r="X400" s="186"/>
      <c r="Y400" s="186"/>
      <c r="Z400" s="186"/>
      <c r="AA400" s="186"/>
      <c r="AB400" s="186"/>
      <c r="AC400" s="186"/>
      <c r="AD400" s="186"/>
      <c r="AE400" s="186"/>
      <c r="AF400" s="186"/>
      <c r="AG400" s="186"/>
      <c r="AH400" s="186"/>
      <c r="AI400" s="186"/>
      <c r="AJ400" s="186"/>
      <c r="AK400" s="186"/>
      <c r="AL400" s="186">
        <f>AL401+AL403+AL404+AL405</f>
        <v>0</v>
      </c>
      <c r="AM400" s="186">
        <f>AM401+AM403+AM404+AM405</f>
        <v>5400</v>
      </c>
    </row>
    <row r="401" spans="1:43" ht="33.75" customHeight="1" x14ac:dyDescent="0.25">
      <c r="A401" s="106" t="s">
        <v>457</v>
      </c>
      <c r="B401" s="25">
        <v>913</v>
      </c>
      <c r="C401" s="8" t="s">
        <v>87</v>
      </c>
      <c r="D401" s="8" t="s">
        <v>166</v>
      </c>
      <c r="E401" s="8"/>
      <c r="F401" s="6">
        <f>F403</f>
        <v>150</v>
      </c>
      <c r="G401" s="6">
        <f>G402</f>
        <v>1350</v>
      </c>
      <c r="H401" s="6">
        <f t="shared" si="152"/>
        <v>1500</v>
      </c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</row>
    <row r="402" spans="1:43" ht="33.75" customHeight="1" x14ac:dyDescent="0.25">
      <c r="A402" s="21" t="s">
        <v>446</v>
      </c>
      <c r="B402" s="25">
        <v>913</v>
      </c>
      <c r="C402" s="8" t="s">
        <v>87</v>
      </c>
      <c r="D402" s="8" t="s">
        <v>166</v>
      </c>
      <c r="E402" s="8" t="s">
        <v>11</v>
      </c>
      <c r="F402" s="6"/>
      <c r="G402" s="6">
        <v>1350</v>
      </c>
      <c r="H402" s="6">
        <f t="shared" si="152"/>
        <v>1350</v>
      </c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</row>
    <row r="403" spans="1:43" ht="33.75" customHeight="1" x14ac:dyDescent="0.25">
      <c r="A403" s="21" t="s">
        <v>447</v>
      </c>
      <c r="B403" s="25">
        <v>913</v>
      </c>
      <c r="C403" s="8" t="s">
        <v>87</v>
      </c>
      <c r="D403" s="8" t="s">
        <v>166</v>
      </c>
      <c r="E403" s="8" t="s">
        <v>11</v>
      </c>
      <c r="F403" s="6">
        <v>150</v>
      </c>
      <c r="G403" s="6"/>
      <c r="H403" s="6">
        <f t="shared" si="152"/>
        <v>150</v>
      </c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</row>
    <row r="404" spans="1:43" ht="33.75" customHeight="1" x14ac:dyDescent="0.25">
      <c r="A404" s="172" t="s">
        <v>464</v>
      </c>
      <c r="B404" s="27" t="s">
        <v>82</v>
      </c>
      <c r="C404" s="8" t="s">
        <v>87</v>
      </c>
      <c r="D404" s="8" t="s">
        <v>465</v>
      </c>
      <c r="E404" s="101">
        <v>200</v>
      </c>
      <c r="F404" s="6"/>
      <c r="G404" s="6"/>
      <c r="H404" s="6">
        <f t="shared" si="152"/>
        <v>0</v>
      </c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>
        <v>5400</v>
      </c>
    </row>
    <row r="405" spans="1:43" ht="33.75" hidden="1" customHeight="1" x14ac:dyDescent="0.25">
      <c r="A405" s="1" t="s">
        <v>466</v>
      </c>
      <c r="B405" s="27" t="s">
        <v>82</v>
      </c>
      <c r="C405" s="8" t="s">
        <v>87</v>
      </c>
      <c r="D405" s="8" t="s">
        <v>465</v>
      </c>
      <c r="E405" s="101">
        <v>200</v>
      </c>
      <c r="F405" s="6"/>
      <c r="G405" s="6"/>
      <c r="H405" s="6">
        <f t="shared" si="152"/>
        <v>0</v>
      </c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</row>
    <row r="406" spans="1:43" ht="21" hidden="1" customHeight="1" x14ac:dyDescent="0.25">
      <c r="A406" s="1"/>
      <c r="B406" s="25"/>
      <c r="C406" s="8"/>
      <c r="D406" s="8"/>
      <c r="E406" s="8"/>
      <c r="F406" s="6"/>
      <c r="G406" s="6"/>
      <c r="H406" s="6">
        <f t="shared" si="152"/>
        <v>0</v>
      </c>
      <c r="I406" s="6"/>
      <c r="J406" s="6">
        <f t="shared" si="154"/>
        <v>0</v>
      </c>
      <c r="K406" s="6"/>
      <c r="L406" s="6"/>
      <c r="M406" s="6">
        <f t="shared" si="153"/>
        <v>0</v>
      </c>
      <c r="N406" s="6"/>
      <c r="O406" s="6"/>
      <c r="P406" s="6">
        <f t="shared" si="163"/>
        <v>0</v>
      </c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>
        <v>0</v>
      </c>
      <c r="AD406" s="6">
        <v>0</v>
      </c>
      <c r="AE406" s="6"/>
      <c r="AF406" s="6"/>
      <c r="AG406" s="6"/>
      <c r="AH406" s="6"/>
      <c r="AI406" s="6"/>
      <c r="AJ406" s="6"/>
      <c r="AK406" s="6"/>
      <c r="AL406" s="6"/>
      <c r="AM406" s="6"/>
    </row>
    <row r="407" spans="1:43" s="55" customFormat="1" ht="27" customHeight="1" x14ac:dyDescent="0.25">
      <c r="A407" s="99" t="s">
        <v>210</v>
      </c>
      <c r="B407" s="84" t="s">
        <v>82</v>
      </c>
      <c r="C407" s="58" t="s">
        <v>209</v>
      </c>
      <c r="D407" s="58"/>
      <c r="E407" s="58"/>
      <c r="F407" s="132">
        <f>F408+F429+F440+F431</f>
        <v>29608.999999999996</v>
      </c>
      <c r="G407" s="132">
        <f>G408+G429+G440+G431</f>
        <v>863</v>
      </c>
      <c r="H407" s="126">
        <f t="shared" si="152"/>
        <v>30471.999999999996</v>
      </c>
      <c r="I407" s="28">
        <f t="shared" ref="I407:AJ407" si="166">I408</f>
        <v>0</v>
      </c>
      <c r="J407" s="28">
        <f t="shared" si="154"/>
        <v>30471.999999999996</v>
      </c>
      <c r="K407" s="28">
        <f t="shared" si="166"/>
        <v>0</v>
      </c>
      <c r="L407" s="28">
        <f>L408+L434</f>
        <v>0</v>
      </c>
      <c r="M407" s="126">
        <f t="shared" si="153"/>
        <v>30471.999999999996</v>
      </c>
      <c r="N407" s="28">
        <f>N408+N434</f>
        <v>0</v>
      </c>
      <c r="O407" s="28">
        <f>O408+O433+O434</f>
        <v>0</v>
      </c>
      <c r="P407" s="126">
        <f t="shared" si="163"/>
        <v>30471.999999999996</v>
      </c>
      <c r="Q407" s="28">
        <f t="shared" si="166"/>
        <v>0</v>
      </c>
      <c r="R407" s="28">
        <f t="shared" si="166"/>
        <v>0</v>
      </c>
      <c r="S407" s="126">
        <f t="shared" si="161"/>
        <v>30471.999999999996</v>
      </c>
      <c r="T407" s="28">
        <f t="shared" si="166"/>
        <v>0</v>
      </c>
      <c r="U407" s="28">
        <f t="shared" si="166"/>
        <v>0</v>
      </c>
      <c r="V407" s="28">
        <f t="shared" si="151"/>
        <v>30471.999999999996</v>
      </c>
      <c r="W407" s="28">
        <f t="shared" si="166"/>
        <v>0</v>
      </c>
      <c r="X407" s="28">
        <f>X408+X429+X433+X434</f>
        <v>0</v>
      </c>
      <c r="Y407" s="28">
        <f t="shared" si="148"/>
        <v>30471.999999999996</v>
      </c>
      <c r="Z407" s="28">
        <f>Z408+Z429+Z433</f>
        <v>0</v>
      </c>
      <c r="AA407" s="28">
        <f>AA408+AA429</f>
        <v>0</v>
      </c>
      <c r="AB407" s="126">
        <f t="shared" si="147"/>
        <v>30471.999999999996</v>
      </c>
      <c r="AC407" s="28">
        <f t="shared" si="166"/>
        <v>0</v>
      </c>
      <c r="AD407" s="28">
        <f t="shared" si="166"/>
        <v>0</v>
      </c>
      <c r="AE407" s="28">
        <f>AB407+AC407+AD407</f>
        <v>30471.999999999996</v>
      </c>
      <c r="AF407" s="28">
        <f t="shared" si="166"/>
        <v>0</v>
      </c>
      <c r="AG407" s="28">
        <f t="shared" si="166"/>
        <v>0</v>
      </c>
      <c r="AH407" s="28">
        <f t="shared" si="149"/>
        <v>30471.999999999996</v>
      </c>
      <c r="AI407" s="28">
        <f t="shared" si="166"/>
        <v>0</v>
      </c>
      <c r="AJ407" s="28">
        <f t="shared" si="166"/>
        <v>0</v>
      </c>
      <c r="AK407" s="28">
        <f t="shared" si="150"/>
        <v>30471.999999999996</v>
      </c>
      <c r="AL407" s="132">
        <f>AL408+AL429+AL439</f>
        <v>24733.1</v>
      </c>
      <c r="AM407" s="132">
        <f>AM408+AM429+AM439</f>
        <v>24733.1</v>
      </c>
      <c r="AN407" s="55">
        <v>12260.5</v>
      </c>
      <c r="AO407" s="120">
        <f>AN407-AH407</f>
        <v>-18211.499999999996</v>
      </c>
    </row>
    <row r="408" spans="1:43" ht="60" customHeight="1" x14ac:dyDescent="0.25">
      <c r="A408" s="170" t="s">
        <v>395</v>
      </c>
      <c r="B408" s="209" t="s">
        <v>82</v>
      </c>
      <c r="C408" s="192" t="s">
        <v>209</v>
      </c>
      <c r="D408" s="192" t="s">
        <v>166</v>
      </c>
      <c r="E408" s="192"/>
      <c r="F408" s="193">
        <f>F409+F414+F418+F422+F427</f>
        <v>29254.799999999999</v>
      </c>
      <c r="G408" s="193">
        <f>G409+G414+G418+G422</f>
        <v>0</v>
      </c>
      <c r="H408" s="193">
        <f t="shared" si="152"/>
        <v>29254.799999999999</v>
      </c>
      <c r="I408" s="193">
        <f>I409+I414+I422</f>
        <v>0</v>
      </c>
      <c r="J408" s="193">
        <f t="shared" si="154"/>
        <v>29254.799999999999</v>
      </c>
      <c r="K408" s="193">
        <f>K409+K414+K422</f>
        <v>0</v>
      </c>
      <c r="L408" s="193">
        <f>L409+L414+L422</f>
        <v>0</v>
      </c>
      <c r="M408" s="193">
        <f t="shared" si="153"/>
        <v>29254.799999999999</v>
      </c>
      <c r="N408" s="193">
        <f>N409+N414+N422</f>
        <v>0</v>
      </c>
      <c r="O408" s="193">
        <f>O409+O414+O422</f>
        <v>0</v>
      </c>
      <c r="P408" s="193">
        <f t="shared" si="163"/>
        <v>29254.799999999999</v>
      </c>
      <c r="Q408" s="193">
        <f>Q409+Q414+Q422</f>
        <v>0</v>
      </c>
      <c r="R408" s="193">
        <f>R409+R414+R422</f>
        <v>0</v>
      </c>
      <c r="S408" s="193">
        <f t="shared" si="161"/>
        <v>29254.799999999999</v>
      </c>
      <c r="T408" s="193">
        <f>T409+T414+T422</f>
        <v>0</v>
      </c>
      <c r="U408" s="193">
        <f>U409+U414+U422</f>
        <v>0</v>
      </c>
      <c r="V408" s="193">
        <f t="shared" si="151"/>
        <v>29254.799999999999</v>
      </c>
      <c r="W408" s="193">
        <f>W409+W414+W422</f>
        <v>0</v>
      </c>
      <c r="X408" s="193">
        <f>X409+X414+X422</f>
        <v>0</v>
      </c>
      <c r="Y408" s="193">
        <f t="shared" si="148"/>
        <v>29254.799999999999</v>
      </c>
      <c r="Z408" s="193">
        <f>Z409+Z414+Z422</f>
        <v>0</v>
      </c>
      <c r="AA408" s="193">
        <f>AA409+AA414+AA422</f>
        <v>0</v>
      </c>
      <c r="AB408" s="193">
        <f t="shared" si="147"/>
        <v>29254.799999999999</v>
      </c>
      <c r="AC408" s="193">
        <f>AC409+AC414+AC422</f>
        <v>0</v>
      </c>
      <c r="AD408" s="193">
        <f>AD409+AD414+AD422</f>
        <v>0</v>
      </c>
      <c r="AE408" s="193">
        <f>AB408+AC408+AD408</f>
        <v>29254.799999999999</v>
      </c>
      <c r="AF408" s="193">
        <f>AF409+AF414+AF422</f>
        <v>0</v>
      </c>
      <c r="AG408" s="193">
        <f>AG409+AG414+AG422</f>
        <v>0</v>
      </c>
      <c r="AH408" s="193">
        <f t="shared" si="149"/>
        <v>29254.799999999999</v>
      </c>
      <c r="AI408" s="193">
        <f>AI409+AI414+AI422</f>
        <v>0</v>
      </c>
      <c r="AJ408" s="193">
        <f>AJ409+AJ414+AJ422</f>
        <v>0</v>
      </c>
      <c r="AK408" s="193">
        <f t="shared" si="150"/>
        <v>29254.799999999999</v>
      </c>
      <c r="AL408" s="193">
        <f>AL409+AL414+AL418+AL422+AL427</f>
        <v>0</v>
      </c>
      <c r="AM408" s="193">
        <f>AM409+AM414+AM418+AM422+AM427</f>
        <v>0</v>
      </c>
    </row>
    <row r="409" spans="1:43" ht="33.75" customHeight="1" x14ac:dyDescent="0.25">
      <c r="A409" s="5" t="s">
        <v>247</v>
      </c>
      <c r="B409" s="25" t="s">
        <v>82</v>
      </c>
      <c r="C409" s="8" t="s">
        <v>209</v>
      </c>
      <c r="D409" s="8" t="s">
        <v>166</v>
      </c>
      <c r="E409" s="8"/>
      <c r="F409" s="133">
        <f>F410+F411+F413</f>
        <v>5685.1</v>
      </c>
      <c r="G409" s="133">
        <f>SUM(G410:G413)</f>
        <v>0</v>
      </c>
      <c r="H409" s="6">
        <f t="shared" si="152"/>
        <v>5685.1</v>
      </c>
      <c r="I409" s="6">
        <f>SUM(I410:I413)</f>
        <v>0</v>
      </c>
      <c r="J409" s="6">
        <f t="shared" si="154"/>
        <v>5685.1</v>
      </c>
      <c r="K409" s="6">
        <f>SUM(K410:K413)</f>
        <v>0</v>
      </c>
      <c r="L409" s="6">
        <f>SUM(L410:L413)</f>
        <v>0</v>
      </c>
      <c r="M409" s="6">
        <f t="shared" si="153"/>
        <v>5685.1</v>
      </c>
      <c r="N409" s="6">
        <f>SUM(N410:N413)</f>
        <v>0</v>
      </c>
      <c r="O409" s="6">
        <f>SUM(O410:O413)</f>
        <v>0</v>
      </c>
      <c r="P409" s="6">
        <f t="shared" si="163"/>
        <v>5685.1</v>
      </c>
      <c r="Q409" s="6">
        <f>SUM(Q410:Q413)</f>
        <v>0</v>
      </c>
      <c r="R409" s="6">
        <v>0</v>
      </c>
      <c r="S409" s="6">
        <f t="shared" si="161"/>
        <v>5685.1</v>
      </c>
      <c r="T409" s="6">
        <f>SUM(T410:T413)</f>
        <v>0</v>
      </c>
      <c r="U409" s="6">
        <f>SUM(U410:U413)</f>
        <v>0</v>
      </c>
      <c r="V409" s="6">
        <f t="shared" si="151"/>
        <v>5685.1</v>
      </c>
      <c r="W409" s="6">
        <f>SUM(W410:W413)</f>
        <v>0</v>
      </c>
      <c r="X409" s="6">
        <f>SUM(X410:X413)</f>
        <v>0</v>
      </c>
      <c r="Y409" s="6">
        <f t="shared" si="148"/>
        <v>5685.1</v>
      </c>
      <c r="Z409" s="6">
        <f>SUM(Z410:Z413)</f>
        <v>0</v>
      </c>
      <c r="AA409" s="6">
        <f>SUM(AA410:AA413)</f>
        <v>0</v>
      </c>
      <c r="AB409" s="6">
        <f t="shared" si="147"/>
        <v>5685.1</v>
      </c>
      <c r="AC409" s="6">
        <f>SUM(AC410:AC413)</f>
        <v>0</v>
      </c>
      <c r="AD409" s="6">
        <f>SUM(AD410:AD413)</f>
        <v>0</v>
      </c>
      <c r="AE409" s="6">
        <f>SUM(AE410:AE413)</f>
        <v>5685.1</v>
      </c>
      <c r="AF409" s="6">
        <f>SUM(AF410:AF413)</f>
        <v>0</v>
      </c>
      <c r="AG409" s="6">
        <f>SUM(AG410:AG413)</f>
        <v>0</v>
      </c>
      <c r="AH409" s="6">
        <f t="shared" si="149"/>
        <v>5685.1</v>
      </c>
      <c r="AI409" s="6">
        <f>SUM(AI410:AI413)</f>
        <v>0</v>
      </c>
      <c r="AJ409" s="6">
        <f>SUM(AJ410:AJ413)</f>
        <v>0</v>
      </c>
      <c r="AK409" s="6">
        <f t="shared" si="150"/>
        <v>5685.1</v>
      </c>
      <c r="AL409" s="133">
        <f>SUM(AL410:AL413)</f>
        <v>0</v>
      </c>
      <c r="AM409" s="133">
        <f>SUM(AM410:AM413)</f>
        <v>0</v>
      </c>
      <c r="AO409" s="32" t="s">
        <v>253</v>
      </c>
    </row>
    <row r="410" spans="1:43" ht="50.25" customHeight="1" x14ac:dyDescent="0.25">
      <c r="A410" s="7" t="s">
        <v>129</v>
      </c>
      <c r="B410" s="25" t="s">
        <v>82</v>
      </c>
      <c r="C410" s="8" t="s">
        <v>209</v>
      </c>
      <c r="D410" s="8" t="s">
        <v>166</v>
      </c>
      <c r="E410" s="8" t="s">
        <v>9</v>
      </c>
      <c r="F410" s="6">
        <v>5462.2</v>
      </c>
      <c r="G410" s="6"/>
      <c r="H410" s="6">
        <f t="shared" si="152"/>
        <v>5462.2</v>
      </c>
      <c r="I410" s="6"/>
      <c r="J410" s="6">
        <f t="shared" si="154"/>
        <v>5462.2</v>
      </c>
      <c r="K410" s="6"/>
      <c r="L410" s="6"/>
      <c r="M410" s="6">
        <f t="shared" si="153"/>
        <v>5462.2</v>
      </c>
      <c r="N410" s="6"/>
      <c r="O410" s="6"/>
      <c r="P410" s="6">
        <f t="shared" si="163"/>
        <v>5462.2</v>
      </c>
      <c r="Q410" s="6"/>
      <c r="R410" s="6"/>
      <c r="S410" s="6">
        <f t="shared" si="161"/>
        <v>5462.2</v>
      </c>
      <c r="T410" s="6"/>
      <c r="U410" s="6"/>
      <c r="V410" s="6">
        <f t="shared" si="151"/>
        <v>5462.2</v>
      </c>
      <c r="W410" s="6"/>
      <c r="X410" s="6"/>
      <c r="Y410" s="6">
        <f t="shared" si="148"/>
        <v>5462.2</v>
      </c>
      <c r="Z410" s="6"/>
      <c r="AA410" s="6"/>
      <c r="AB410" s="6">
        <f t="shared" si="147"/>
        <v>5462.2</v>
      </c>
      <c r="AC410" s="6"/>
      <c r="AD410" s="6"/>
      <c r="AE410" s="6">
        <f>AB410+AC410+AD410</f>
        <v>5462.2</v>
      </c>
      <c r="AF410" s="6"/>
      <c r="AG410" s="6"/>
      <c r="AH410" s="6">
        <f t="shared" si="149"/>
        <v>5462.2</v>
      </c>
      <c r="AI410" s="6"/>
      <c r="AJ410" s="6"/>
      <c r="AK410" s="6">
        <f t="shared" si="150"/>
        <v>5462.2</v>
      </c>
      <c r="AL410" s="6"/>
      <c r="AM410" s="6"/>
      <c r="AN410" s="32">
        <v>100</v>
      </c>
      <c r="AO410" s="96">
        <f>J410+J415+J423</f>
        <v>18313.8</v>
      </c>
      <c r="AP410" s="96">
        <f>AL410+AL415+AL423</f>
        <v>0</v>
      </c>
      <c r="AQ410" s="96">
        <f>AM410+AM415+AM423</f>
        <v>0</v>
      </c>
    </row>
    <row r="411" spans="1:43" ht="33.75" customHeight="1" x14ac:dyDescent="0.25">
      <c r="A411" s="7" t="s">
        <v>10</v>
      </c>
      <c r="B411" s="25" t="s">
        <v>82</v>
      </c>
      <c r="C411" s="8" t="s">
        <v>209</v>
      </c>
      <c r="D411" s="8" t="s">
        <v>166</v>
      </c>
      <c r="E411" s="8" t="s">
        <v>11</v>
      </c>
      <c r="F411" s="6">
        <v>217.3</v>
      </c>
      <c r="G411" s="6"/>
      <c r="H411" s="6">
        <f t="shared" si="152"/>
        <v>217.3</v>
      </c>
      <c r="I411" s="6"/>
      <c r="J411" s="6">
        <f t="shared" si="154"/>
        <v>217.3</v>
      </c>
      <c r="K411" s="6"/>
      <c r="L411" s="6"/>
      <c r="M411" s="6">
        <f t="shared" si="153"/>
        <v>217.3</v>
      </c>
      <c r="N411" s="6"/>
      <c r="O411" s="6"/>
      <c r="P411" s="6">
        <f t="shared" si="163"/>
        <v>217.3</v>
      </c>
      <c r="Q411" s="6"/>
      <c r="R411" s="6"/>
      <c r="S411" s="6">
        <f t="shared" si="161"/>
        <v>217.3</v>
      </c>
      <c r="T411" s="6"/>
      <c r="U411" s="6"/>
      <c r="V411" s="6">
        <f t="shared" si="151"/>
        <v>217.3</v>
      </c>
      <c r="W411" s="6"/>
      <c r="X411" s="6"/>
      <c r="Y411" s="6">
        <f t="shared" si="148"/>
        <v>217.3</v>
      </c>
      <c r="Z411" s="6"/>
      <c r="AA411" s="6"/>
      <c r="AB411" s="6">
        <f t="shared" si="147"/>
        <v>217.3</v>
      </c>
      <c r="AC411" s="6"/>
      <c r="AD411" s="6"/>
      <c r="AE411" s="6">
        <f>AB411+AC411+AD411</f>
        <v>217.3</v>
      </c>
      <c r="AF411" s="6"/>
      <c r="AG411" s="6"/>
      <c r="AH411" s="6">
        <f t="shared" si="149"/>
        <v>217.3</v>
      </c>
      <c r="AI411" s="6"/>
      <c r="AJ411" s="6"/>
      <c r="AK411" s="6">
        <f t="shared" si="150"/>
        <v>217.3</v>
      </c>
      <c r="AL411" s="6"/>
      <c r="AM411" s="6"/>
      <c r="AN411" s="32">
        <v>200</v>
      </c>
      <c r="AO411" s="96">
        <f>J411+J416+J424</f>
        <v>1475.2</v>
      </c>
      <c r="AP411" s="96">
        <f>AL410:AL411+AL416+AL424</f>
        <v>0</v>
      </c>
      <c r="AQ411" s="96">
        <f>AM410:AM411+AM416+AM424</f>
        <v>0</v>
      </c>
    </row>
    <row r="412" spans="1:43" ht="33.75" hidden="1" customHeight="1" x14ac:dyDescent="0.25">
      <c r="A412" s="7"/>
      <c r="B412" s="25"/>
      <c r="C412" s="8"/>
      <c r="D412" s="8"/>
      <c r="E412" s="8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O412" s="96"/>
      <c r="AP412" s="96"/>
      <c r="AQ412" s="96"/>
    </row>
    <row r="413" spans="1:43" ht="33.75" customHeight="1" x14ac:dyDescent="0.25">
      <c r="A413" s="1" t="s">
        <v>19</v>
      </c>
      <c r="B413" s="25">
        <v>913</v>
      </c>
      <c r="C413" s="8" t="s">
        <v>209</v>
      </c>
      <c r="D413" s="8" t="s">
        <v>166</v>
      </c>
      <c r="E413" s="8" t="s">
        <v>20</v>
      </c>
      <c r="F413" s="6">
        <v>5.6</v>
      </c>
      <c r="G413" s="6"/>
      <c r="H413" s="6">
        <f t="shared" si="152"/>
        <v>5.6</v>
      </c>
      <c r="I413" s="6"/>
      <c r="J413" s="6">
        <f t="shared" si="154"/>
        <v>5.6</v>
      </c>
      <c r="K413" s="6"/>
      <c r="L413" s="6"/>
      <c r="M413" s="6">
        <f t="shared" si="153"/>
        <v>5.6</v>
      </c>
      <c r="N413" s="6"/>
      <c r="O413" s="6"/>
      <c r="P413" s="6">
        <f t="shared" si="163"/>
        <v>5.6</v>
      </c>
      <c r="Q413" s="6"/>
      <c r="R413" s="6"/>
      <c r="S413" s="6">
        <f t="shared" si="161"/>
        <v>5.6</v>
      </c>
      <c r="T413" s="6"/>
      <c r="U413" s="6"/>
      <c r="V413" s="6">
        <f t="shared" si="151"/>
        <v>5.6</v>
      </c>
      <c r="W413" s="6"/>
      <c r="X413" s="6"/>
      <c r="Y413" s="6">
        <f t="shared" si="148"/>
        <v>5.6</v>
      </c>
      <c r="Z413" s="6"/>
      <c r="AA413" s="6"/>
      <c r="AB413" s="6">
        <f t="shared" si="147"/>
        <v>5.6</v>
      </c>
      <c r="AC413" s="6"/>
      <c r="AD413" s="6"/>
      <c r="AE413" s="6">
        <f>AB413+AC413+AD413</f>
        <v>5.6</v>
      </c>
      <c r="AF413" s="6"/>
      <c r="AG413" s="6"/>
      <c r="AH413" s="6">
        <f t="shared" si="149"/>
        <v>5.6</v>
      </c>
      <c r="AI413" s="6"/>
      <c r="AJ413" s="6"/>
      <c r="AK413" s="6">
        <f t="shared" si="150"/>
        <v>5.6</v>
      </c>
      <c r="AL413" s="6"/>
      <c r="AM413" s="6"/>
      <c r="AN413" s="32">
        <v>800</v>
      </c>
      <c r="AO413" s="96">
        <f>J413+J417+J426</f>
        <v>582.19999999999993</v>
      </c>
      <c r="AP413" s="96">
        <f>AL413+AL417+AL426</f>
        <v>0</v>
      </c>
      <c r="AQ413" s="96">
        <f>AM413+AM417+AM426</f>
        <v>0</v>
      </c>
    </row>
    <row r="414" spans="1:43" ht="33.75" customHeight="1" x14ac:dyDescent="0.25">
      <c r="A414" s="5" t="s">
        <v>248</v>
      </c>
      <c r="B414" s="25" t="s">
        <v>82</v>
      </c>
      <c r="C414" s="8" t="s">
        <v>209</v>
      </c>
      <c r="D414" s="8" t="s">
        <v>166</v>
      </c>
      <c r="E414" s="8"/>
      <c r="F414" s="133">
        <f>F415+F416+F417</f>
        <v>11461.4</v>
      </c>
      <c r="G414" s="133">
        <f>SUM(G415:G417)</f>
        <v>0</v>
      </c>
      <c r="H414" s="6">
        <f t="shared" si="152"/>
        <v>11461.4</v>
      </c>
      <c r="I414" s="6">
        <f>SUM(I415:I417)</f>
        <v>0</v>
      </c>
      <c r="J414" s="6">
        <f t="shared" si="154"/>
        <v>11461.4</v>
      </c>
      <c r="K414" s="6">
        <f t="shared" ref="K414:AM414" si="167">SUM(K415:K417)</f>
        <v>0</v>
      </c>
      <c r="L414" s="6">
        <f t="shared" si="167"/>
        <v>0</v>
      </c>
      <c r="M414" s="6">
        <f t="shared" si="153"/>
        <v>11461.4</v>
      </c>
      <c r="N414" s="6">
        <f t="shared" si="167"/>
        <v>0</v>
      </c>
      <c r="O414" s="6">
        <f t="shared" si="167"/>
        <v>0</v>
      </c>
      <c r="P414" s="6">
        <f t="shared" si="163"/>
        <v>11461.4</v>
      </c>
      <c r="Q414" s="6">
        <f t="shared" si="167"/>
        <v>0</v>
      </c>
      <c r="R414" s="6">
        <v>0</v>
      </c>
      <c r="S414" s="6">
        <f t="shared" si="161"/>
        <v>11461.4</v>
      </c>
      <c r="T414" s="6">
        <f t="shared" si="167"/>
        <v>0</v>
      </c>
      <c r="U414" s="6">
        <f t="shared" si="167"/>
        <v>0</v>
      </c>
      <c r="V414" s="6">
        <f t="shared" si="151"/>
        <v>11461.4</v>
      </c>
      <c r="W414" s="6">
        <f t="shared" si="167"/>
        <v>0</v>
      </c>
      <c r="X414" s="6">
        <f t="shared" si="167"/>
        <v>0</v>
      </c>
      <c r="Y414" s="6">
        <f t="shared" si="148"/>
        <v>11461.4</v>
      </c>
      <c r="Z414" s="6">
        <f t="shared" si="167"/>
        <v>0</v>
      </c>
      <c r="AA414" s="6">
        <f t="shared" si="167"/>
        <v>0</v>
      </c>
      <c r="AB414" s="6">
        <f t="shared" si="147"/>
        <v>11461.4</v>
      </c>
      <c r="AC414" s="6">
        <f t="shared" si="167"/>
        <v>0</v>
      </c>
      <c r="AD414" s="6">
        <f t="shared" si="167"/>
        <v>0</v>
      </c>
      <c r="AE414" s="6">
        <f t="shared" si="167"/>
        <v>11461.4</v>
      </c>
      <c r="AF414" s="6">
        <f t="shared" si="167"/>
        <v>0</v>
      </c>
      <c r="AG414" s="6">
        <f t="shared" si="167"/>
        <v>0</v>
      </c>
      <c r="AH414" s="6">
        <f t="shared" si="149"/>
        <v>11461.4</v>
      </c>
      <c r="AI414" s="6">
        <f t="shared" si="167"/>
        <v>0</v>
      </c>
      <c r="AJ414" s="6">
        <f t="shared" si="167"/>
        <v>0</v>
      </c>
      <c r="AK414" s="6">
        <f t="shared" si="150"/>
        <v>11461.4</v>
      </c>
      <c r="AL414" s="133">
        <f t="shared" si="167"/>
        <v>0</v>
      </c>
      <c r="AM414" s="133">
        <f t="shared" si="167"/>
        <v>0</v>
      </c>
      <c r="AO414" s="96">
        <f>SUM(AO410:AO413)</f>
        <v>20371.2</v>
      </c>
      <c r="AP414" s="96">
        <f>SUM(AP410:AP413)</f>
        <v>0</v>
      </c>
      <c r="AQ414" s="96">
        <f>SUM(AQ410:AQ413)</f>
        <v>0</v>
      </c>
    </row>
    <row r="415" spans="1:43" ht="48" customHeight="1" x14ac:dyDescent="0.25">
      <c r="A415" s="7" t="s">
        <v>129</v>
      </c>
      <c r="B415" s="25" t="s">
        <v>82</v>
      </c>
      <c r="C415" s="8" t="s">
        <v>209</v>
      </c>
      <c r="D415" s="8" t="s">
        <v>166</v>
      </c>
      <c r="E415" s="8" t="s">
        <v>9</v>
      </c>
      <c r="F415" s="6">
        <v>9887.6</v>
      </c>
      <c r="G415" s="6"/>
      <c r="H415" s="6">
        <f>F415+G415</f>
        <v>9887.6</v>
      </c>
      <c r="I415" s="6"/>
      <c r="J415" s="6">
        <f t="shared" si="154"/>
        <v>9887.6</v>
      </c>
      <c r="K415" s="6"/>
      <c r="L415" s="6"/>
      <c r="M415" s="6">
        <f t="shared" si="153"/>
        <v>9887.6</v>
      </c>
      <c r="N415" s="6"/>
      <c r="O415" s="6"/>
      <c r="P415" s="6">
        <f t="shared" si="163"/>
        <v>9887.6</v>
      </c>
      <c r="Q415" s="6"/>
      <c r="R415" s="6"/>
      <c r="S415" s="6">
        <f t="shared" si="161"/>
        <v>9887.6</v>
      </c>
      <c r="T415" s="6"/>
      <c r="U415" s="6"/>
      <c r="V415" s="6">
        <f t="shared" si="151"/>
        <v>9887.6</v>
      </c>
      <c r="W415" s="6"/>
      <c r="X415" s="6"/>
      <c r="Y415" s="6">
        <f t="shared" si="148"/>
        <v>9887.6</v>
      </c>
      <c r="Z415" s="6"/>
      <c r="AA415" s="6"/>
      <c r="AB415" s="6">
        <f t="shared" si="147"/>
        <v>9887.6</v>
      </c>
      <c r="AC415" s="6"/>
      <c r="AD415" s="6"/>
      <c r="AE415" s="6">
        <f>AB415+AC415+AD415</f>
        <v>9887.6</v>
      </c>
      <c r="AF415" s="6"/>
      <c r="AG415" s="6"/>
      <c r="AH415" s="6">
        <f t="shared" si="149"/>
        <v>9887.6</v>
      </c>
      <c r="AI415" s="6"/>
      <c r="AJ415" s="6"/>
      <c r="AK415" s="6">
        <f t="shared" si="150"/>
        <v>9887.6</v>
      </c>
      <c r="AL415" s="6"/>
      <c r="AM415" s="6"/>
    </row>
    <row r="416" spans="1:43" ht="21" customHeight="1" x14ac:dyDescent="0.25">
      <c r="A416" s="7" t="s">
        <v>10</v>
      </c>
      <c r="B416" s="25" t="s">
        <v>82</v>
      </c>
      <c r="C416" s="8" t="s">
        <v>209</v>
      </c>
      <c r="D416" s="8" t="s">
        <v>166</v>
      </c>
      <c r="E416" s="8" t="s">
        <v>11</v>
      </c>
      <c r="F416" s="6">
        <v>1035.5</v>
      </c>
      <c r="G416" s="6"/>
      <c r="H416" s="6">
        <f t="shared" ref="H416:H468" si="168">F416+G416</f>
        <v>1035.5</v>
      </c>
      <c r="I416" s="6"/>
      <c r="J416" s="6">
        <f t="shared" si="154"/>
        <v>1035.5</v>
      </c>
      <c r="K416" s="6"/>
      <c r="L416" s="6"/>
      <c r="M416" s="6">
        <f t="shared" si="153"/>
        <v>1035.5</v>
      </c>
      <c r="N416" s="6"/>
      <c r="O416" s="6"/>
      <c r="P416" s="6">
        <f t="shared" si="163"/>
        <v>1035.5</v>
      </c>
      <c r="Q416" s="6"/>
      <c r="R416" s="6"/>
      <c r="S416" s="6">
        <f t="shared" si="161"/>
        <v>1035.5</v>
      </c>
      <c r="T416" s="6"/>
      <c r="U416" s="6"/>
      <c r="V416" s="6">
        <f t="shared" si="151"/>
        <v>1035.5</v>
      </c>
      <c r="W416" s="6"/>
      <c r="X416" s="6"/>
      <c r="Y416" s="6">
        <f t="shared" si="148"/>
        <v>1035.5</v>
      </c>
      <c r="Z416" s="6"/>
      <c r="AA416" s="6"/>
      <c r="AB416" s="6">
        <f t="shared" si="147"/>
        <v>1035.5</v>
      </c>
      <c r="AC416" s="6"/>
      <c r="AD416" s="6"/>
      <c r="AE416" s="6">
        <f>AB416+AC416+AD416</f>
        <v>1035.5</v>
      </c>
      <c r="AF416" s="6"/>
      <c r="AG416" s="6"/>
      <c r="AH416" s="6">
        <f t="shared" si="149"/>
        <v>1035.5</v>
      </c>
      <c r="AI416" s="6"/>
      <c r="AJ416" s="6"/>
      <c r="AK416" s="6">
        <f t="shared" si="150"/>
        <v>1035.5</v>
      </c>
      <c r="AL416" s="6"/>
      <c r="AM416" s="6"/>
    </row>
    <row r="417" spans="1:39" ht="21" customHeight="1" x14ac:dyDescent="0.25">
      <c r="A417" s="1" t="s">
        <v>19</v>
      </c>
      <c r="B417" s="25">
        <v>913</v>
      </c>
      <c r="C417" s="8" t="s">
        <v>209</v>
      </c>
      <c r="D417" s="8" t="s">
        <v>166</v>
      </c>
      <c r="E417" s="8" t="s">
        <v>20</v>
      </c>
      <c r="F417" s="6">
        <v>538.29999999999995</v>
      </c>
      <c r="G417" s="6"/>
      <c r="H417" s="6">
        <f t="shared" si="168"/>
        <v>538.29999999999995</v>
      </c>
      <c r="I417" s="6"/>
      <c r="J417" s="6">
        <f t="shared" si="154"/>
        <v>538.29999999999995</v>
      </c>
      <c r="K417" s="6"/>
      <c r="L417" s="6"/>
      <c r="M417" s="6">
        <f t="shared" si="153"/>
        <v>538.29999999999995</v>
      </c>
      <c r="N417" s="6"/>
      <c r="O417" s="6"/>
      <c r="P417" s="6">
        <f t="shared" si="163"/>
        <v>538.29999999999995</v>
      </c>
      <c r="Q417" s="6"/>
      <c r="R417" s="6"/>
      <c r="S417" s="6">
        <f t="shared" si="161"/>
        <v>538.29999999999995</v>
      </c>
      <c r="T417" s="6"/>
      <c r="U417" s="6"/>
      <c r="V417" s="6">
        <f t="shared" si="151"/>
        <v>538.29999999999995</v>
      </c>
      <c r="W417" s="6"/>
      <c r="X417" s="6"/>
      <c r="Y417" s="6">
        <f t="shared" si="148"/>
        <v>538.29999999999995</v>
      </c>
      <c r="Z417" s="6"/>
      <c r="AA417" s="6"/>
      <c r="AB417" s="6">
        <f t="shared" si="147"/>
        <v>538.29999999999995</v>
      </c>
      <c r="AC417" s="6"/>
      <c r="AD417" s="6"/>
      <c r="AE417" s="6">
        <f>AB417+AC417+AD417</f>
        <v>538.29999999999995</v>
      </c>
      <c r="AF417" s="6"/>
      <c r="AG417" s="6"/>
      <c r="AH417" s="6">
        <f t="shared" si="149"/>
        <v>538.29999999999995</v>
      </c>
      <c r="AI417" s="6"/>
      <c r="AJ417" s="6"/>
      <c r="AK417" s="6">
        <f t="shared" si="150"/>
        <v>538.29999999999995</v>
      </c>
      <c r="AL417" s="6"/>
      <c r="AM417" s="6"/>
    </row>
    <row r="418" spans="1:39" ht="33" customHeight="1" x14ac:dyDescent="0.25">
      <c r="A418" s="5" t="s">
        <v>297</v>
      </c>
      <c r="B418" s="25" t="s">
        <v>82</v>
      </c>
      <c r="C418" s="8" t="s">
        <v>209</v>
      </c>
      <c r="D418" s="8" t="s">
        <v>166</v>
      </c>
      <c r="E418" s="8"/>
      <c r="F418" s="133">
        <f>F419+F420+F421</f>
        <v>5991</v>
      </c>
      <c r="G418" s="133">
        <f>SUM(G419:G421)</f>
        <v>0</v>
      </c>
      <c r="H418" s="133">
        <f t="shared" si="168"/>
        <v>5991</v>
      </c>
      <c r="I418" s="6">
        <f>SUM(I419:I421)</f>
        <v>0</v>
      </c>
      <c r="J418" s="6">
        <f>H418+I418</f>
        <v>5991</v>
      </c>
      <c r="K418" s="6">
        <f t="shared" ref="K418:AM418" si="169">SUM(K419:K421)</f>
        <v>0</v>
      </c>
      <c r="L418" s="6">
        <f t="shared" si="169"/>
        <v>0</v>
      </c>
      <c r="M418" s="6">
        <f>J418+K418+L418</f>
        <v>5991</v>
      </c>
      <c r="N418" s="6">
        <f t="shared" si="169"/>
        <v>0</v>
      </c>
      <c r="O418" s="6">
        <f t="shared" si="169"/>
        <v>0</v>
      </c>
      <c r="P418" s="6">
        <f>M418+N418+O418</f>
        <v>5991</v>
      </c>
      <c r="Q418" s="6">
        <f t="shared" si="169"/>
        <v>0</v>
      </c>
      <c r="R418" s="6">
        <v>0</v>
      </c>
      <c r="S418" s="6">
        <f>P418+Q418+R418</f>
        <v>5991</v>
      </c>
      <c r="T418" s="6">
        <f t="shared" si="169"/>
        <v>0</v>
      </c>
      <c r="U418" s="6">
        <f t="shared" si="169"/>
        <v>0</v>
      </c>
      <c r="V418" s="6">
        <f>S418+T418+U418</f>
        <v>5991</v>
      </c>
      <c r="W418" s="6">
        <f t="shared" si="169"/>
        <v>0</v>
      </c>
      <c r="X418" s="6">
        <f t="shared" si="169"/>
        <v>0</v>
      </c>
      <c r="Y418" s="6">
        <f>V418+W418+X418</f>
        <v>5991</v>
      </c>
      <c r="Z418" s="6">
        <f t="shared" si="169"/>
        <v>0</v>
      </c>
      <c r="AA418" s="6">
        <f t="shared" si="169"/>
        <v>0</v>
      </c>
      <c r="AB418" s="6">
        <f>Y418+Z418+AA418</f>
        <v>5991</v>
      </c>
      <c r="AC418" s="6">
        <f t="shared" si="169"/>
        <v>0</v>
      </c>
      <c r="AD418" s="6">
        <f t="shared" si="169"/>
        <v>0</v>
      </c>
      <c r="AE418" s="6">
        <f t="shared" si="169"/>
        <v>0</v>
      </c>
      <c r="AF418" s="6">
        <f t="shared" si="169"/>
        <v>0</v>
      </c>
      <c r="AG418" s="6">
        <f t="shared" si="169"/>
        <v>0</v>
      </c>
      <c r="AH418" s="6">
        <f>AE418+AF418+AG418</f>
        <v>0</v>
      </c>
      <c r="AI418" s="6">
        <f t="shared" si="169"/>
        <v>0</v>
      </c>
      <c r="AJ418" s="6">
        <f t="shared" si="169"/>
        <v>0</v>
      </c>
      <c r="AK418" s="6">
        <f>AH418+AI418+AJ418</f>
        <v>0</v>
      </c>
      <c r="AL418" s="133">
        <f t="shared" si="169"/>
        <v>0</v>
      </c>
      <c r="AM418" s="133">
        <f t="shared" si="169"/>
        <v>0</v>
      </c>
    </row>
    <row r="419" spans="1:39" ht="30" customHeight="1" x14ac:dyDescent="0.25">
      <c r="A419" s="7" t="s">
        <v>129</v>
      </c>
      <c r="B419" s="25" t="s">
        <v>82</v>
      </c>
      <c r="C419" s="8" t="s">
        <v>209</v>
      </c>
      <c r="D419" s="8" t="s">
        <v>166</v>
      </c>
      <c r="E419" s="8" t="s">
        <v>9</v>
      </c>
      <c r="F419" s="6">
        <v>2778</v>
      </c>
      <c r="G419" s="6"/>
      <c r="H419" s="6">
        <f t="shared" si="168"/>
        <v>2778</v>
      </c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</row>
    <row r="420" spans="1:39" ht="30.75" customHeight="1" x14ac:dyDescent="0.25">
      <c r="A420" s="7" t="s">
        <v>10</v>
      </c>
      <c r="B420" s="25" t="s">
        <v>82</v>
      </c>
      <c r="C420" s="8" t="s">
        <v>209</v>
      </c>
      <c r="D420" s="8" t="s">
        <v>166</v>
      </c>
      <c r="E420" s="8" t="s">
        <v>11</v>
      </c>
      <c r="F420" s="6">
        <v>2210</v>
      </c>
      <c r="G420" s="6"/>
      <c r="H420" s="6">
        <f t="shared" si="168"/>
        <v>2210</v>
      </c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</row>
    <row r="421" spans="1:39" ht="27" customHeight="1" x14ac:dyDescent="0.25">
      <c r="A421" s="1" t="s">
        <v>19</v>
      </c>
      <c r="B421" s="25">
        <v>913</v>
      </c>
      <c r="C421" s="8" t="s">
        <v>209</v>
      </c>
      <c r="D421" s="8" t="s">
        <v>166</v>
      </c>
      <c r="E421" s="8" t="s">
        <v>20</v>
      </c>
      <c r="F421" s="6">
        <v>1003</v>
      </c>
      <c r="G421" s="6"/>
      <c r="H421" s="6">
        <f t="shared" si="168"/>
        <v>1003</v>
      </c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</row>
    <row r="422" spans="1:39" ht="33.75" customHeight="1" x14ac:dyDescent="0.25">
      <c r="A422" s="5" t="s">
        <v>249</v>
      </c>
      <c r="B422" s="25">
        <v>913</v>
      </c>
      <c r="C422" s="8" t="s">
        <v>209</v>
      </c>
      <c r="D422" s="8" t="s">
        <v>166</v>
      </c>
      <c r="E422" s="8"/>
      <c r="F422" s="133">
        <f>F423+F424+F426+F425</f>
        <v>3724.7000000000003</v>
      </c>
      <c r="G422" s="133">
        <f>SUM(G423:G426)</f>
        <v>0</v>
      </c>
      <c r="H422" s="6">
        <f t="shared" si="168"/>
        <v>3724.7000000000003</v>
      </c>
      <c r="I422" s="6">
        <f>SUM(I423:I426)</f>
        <v>0</v>
      </c>
      <c r="J422" s="6">
        <f t="shared" si="154"/>
        <v>3724.7000000000003</v>
      </c>
      <c r="K422" s="6">
        <f t="shared" ref="K422:AM422" si="170">SUM(K423:K426)</f>
        <v>0</v>
      </c>
      <c r="L422" s="6">
        <f t="shared" si="170"/>
        <v>0</v>
      </c>
      <c r="M422" s="6">
        <f t="shared" si="153"/>
        <v>3724.7000000000003</v>
      </c>
      <c r="N422" s="6">
        <f t="shared" si="170"/>
        <v>0</v>
      </c>
      <c r="O422" s="6">
        <f t="shared" si="170"/>
        <v>0</v>
      </c>
      <c r="P422" s="6">
        <f t="shared" si="163"/>
        <v>3724.7000000000003</v>
      </c>
      <c r="Q422" s="6">
        <f t="shared" si="170"/>
        <v>0</v>
      </c>
      <c r="R422" s="6">
        <f t="shared" si="170"/>
        <v>0</v>
      </c>
      <c r="S422" s="6">
        <f t="shared" si="161"/>
        <v>3724.7000000000003</v>
      </c>
      <c r="T422" s="6">
        <f t="shared" si="170"/>
        <v>0</v>
      </c>
      <c r="U422" s="6">
        <f t="shared" si="170"/>
        <v>0</v>
      </c>
      <c r="V422" s="6">
        <f t="shared" si="151"/>
        <v>3724.7000000000003</v>
      </c>
      <c r="W422" s="6">
        <f t="shared" si="170"/>
        <v>0</v>
      </c>
      <c r="X422" s="6">
        <f t="shared" si="170"/>
        <v>0</v>
      </c>
      <c r="Y422" s="6">
        <f t="shared" si="148"/>
        <v>3724.7000000000003</v>
      </c>
      <c r="Z422" s="6">
        <f t="shared" si="170"/>
        <v>0</v>
      </c>
      <c r="AA422" s="6">
        <f t="shared" si="170"/>
        <v>0</v>
      </c>
      <c r="AB422" s="6">
        <f t="shared" si="147"/>
        <v>3724.7000000000003</v>
      </c>
      <c r="AC422" s="6">
        <f t="shared" si="170"/>
        <v>0</v>
      </c>
      <c r="AD422" s="6">
        <f t="shared" si="170"/>
        <v>0</v>
      </c>
      <c r="AE422" s="6">
        <f t="shared" si="170"/>
        <v>3224.7000000000003</v>
      </c>
      <c r="AF422" s="6">
        <f t="shared" si="170"/>
        <v>0</v>
      </c>
      <c r="AG422" s="6">
        <f t="shared" si="170"/>
        <v>0</v>
      </c>
      <c r="AH422" s="6">
        <f t="shared" si="149"/>
        <v>3224.7000000000003</v>
      </c>
      <c r="AI422" s="6">
        <f t="shared" si="170"/>
        <v>0</v>
      </c>
      <c r="AJ422" s="6">
        <f t="shared" si="170"/>
        <v>0</v>
      </c>
      <c r="AK422" s="6">
        <f t="shared" si="150"/>
        <v>3224.7000000000003</v>
      </c>
      <c r="AL422" s="133">
        <f t="shared" si="170"/>
        <v>0</v>
      </c>
      <c r="AM422" s="133">
        <f t="shared" si="170"/>
        <v>0</v>
      </c>
    </row>
    <row r="423" spans="1:39" ht="46.5" customHeight="1" x14ac:dyDescent="0.25">
      <c r="A423" s="7" t="s">
        <v>129</v>
      </c>
      <c r="B423" s="25">
        <v>913</v>
      </c>
      <c r="C423" s="8" t="s">
        <v>209</v>
      </c>
      <c r="D423" s="8" t="s">
        <v>166</v>
      </c>
      <c r="E423" s="8" t="s">
        <v>9</v>
      </c>
      <c r="F423" s="6">
        <v>2964</v>
      </c>
      <c r="G423" s="6"/>
      <c r="H423" s="6">
        <f t="shared" si="168"/>
        <v>2964</v>
      </c>
      <c r="I423" s="6"/>
      <c r="J423" s="6">
        <f t="shared" si="154"/>
        <v>2964</v>
      </c>
      <c r="K423" s="6"/>
      <c r="L423" s="6"/>
      <c r="M423" s="6">
        <f t="shared" si="153"/>
        <v>2964</v>
      </c>
      <c r="N423" s="6"/>
      <c r="O423" s="6"/>
      <c r="P423" s="6">
        <f t="shared" si="163"/>
        <v>2964</v>
      </c>
      <c r="Q423" s="6"/>
      <c r="R423" s="6"/>
      <c r="S423" s="6">
        <f t="shared" si="161"/>
        <v>2964</v>
      </c>
      <c r="T423" s="6"/>
      <c r="U423" s="6"/>
      <c r="V423" s="6">
        <f t="shared" si="151"/>
        <v>2964</v>
      </c>
      <c r="W423" s="6"/>
      <c r="X423" s="6"/>
      <c r="Y423" s="6">
        <f t="shared" si="148"/>
        <v>2964</v>
      </c>
      <c r="Z423" s="6"/>
      <c r="AA423" s="6"/>
      <c r="AB423" s="6">
        <f t="shared" si="147"/>
        <v>2964</v>
      </c>
      <c r="AC423" s="6"/>
      <c r="AD423" s="6"/>
      <c r="AE423" s="6">
        <f>AB423+AC423+AD423</f>
        <v>2964</v>
      </c>
      <c r="AF423" s="6"/>
      <c r="AG423" s="6"/>
      <c r="AH423" s="6">
        <f t="shared" si="149"/>
        <v>2964</v>
      </c>
      <c r="AI423" s="6"/>
      <c r="AJ423" s="6"/>
      <c r="AK423" s="6">
        <f t="shared" si="150"/>
        <v>2964</v>
      </c>
      <c r="AL423" s="6"/>
      <c r="AM423" s="6"/>
    </row>
    <row r="424" spans="1:39" ht="21" customHeight="1" x14ac:dyDescent="0.25">
      <c r="A424" s="7" t="s">
        <v>10</v>
      </c>
      <c r="B424" s="25">
        <v>913</v>
      </c>
      <c r="C424" s="8" t="s">
        <v>209</v>
      </c>
      <c r="D424" s="8" t="s">
        <v>166</v>
      </c>
      <c r="E424" s="8" t="s">
        <v>11</v>
      </c>
      <c r="F424" s="6">
        <v>222.4</v>
      </c>
      <c r="G424" s="6"/>
      <c r="H424" s="6">
        <f t="shared" si="168"/>
        <v>222.4</v>
      </c>
      <c r="I424" s="6"/>
      <c r="J424" s="6">
        <f t="shared" si="154"/>
        <v>222.4</v>
      </c>
      <c r="K424" s="6"/>
      <c r="L424" s="6"/>
      <c r="M424" s="6">
        <f t="shared" si="153"/>
        <v>222.4</v>
      </c>
      <c r="N424" s="6"/>
      <c r="O424" s="6"/>
      <c r="P424" s="6">
        <f t="shared" si="163"/>
        <v>222.4</v>
      </c>
      <c r="Q424" s="6"/>
      <c r="R424" s="6"/>
      <c r="S424" s="6">
        <f t="shared" si="161"/>
        <v>222.4</v>
      </c>
      <c r="T424" s="6"/>
      <c r="U424" s="6"/>
      <c r="V424" s="6">
        <f t="shared" si="151"/>
        <v>222.4</v>
      </c>
      <c r="W424" s="6"/>
      <c r="X424" s="6"/>
      <c r="Y424" s="6">
        <f t="shared" si="148"/>
        <v>222.4</v>
      </c>
      <c r="Z424" s="6"/>
      <c r="AA424" s="6"/>
      <c r="AB424" s="6">
        <f t="shared" si="147"/>
        <v>222.4</v>
      </c>
      <c r="AC424" s="6"/>
      <c r="AD424" s="6"/>
      <c r="AE424" s="6">
        <f>AB424+AC424+AD424</f>
        <v>222.4</v>
      </c>
      <c r="AF424" s="6"/>
      <c r="AG424" s="6"/>
      <c r="AH424" s="6">
        <f t="shared" si="149"/>
        <v>222.4</v>
      </c>
      <c r="AI424" s="6"/>
      <c r="AJ424" s="6"/>
      <c r="AK424" s="6">
        <f t="shared" si="150"/>
        <v>222.4</v>
      </c>
      <c r="AL424" s="6"/>
      <c r="AM424" s="6"/>
    </row>
    <row r="425" spans="1:39" ht="35.25" customHeight="1" x14ac:dyDescent="0.25">
      <c r="A425" s="7" t="s">
        <v>463</v>
      </c>
      <c r="B425" s="25" t="s">
        <v>82</v>
      </c>
      <c r="C425" s="8" t="s">
        <v>209</v>
      </c>
      <c r="D425" s="8" t="s">
        <v>166</v>
      </c>
      <c r="E425" s="8" t="s">
        <v>11</v>
      </c>
      <c r="F425" s="6">
        <v>500</v>
      </c>
      <c r="G425" s="6"/>
      <c r="H425" s="6">
        <f t="shared" si="168"/>
        <v>500</v>
      </c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</row>
    <row r="426" spans="1:39" ht="21.75" customHeight="1" x14ac:dyDescent="0.25">
      <c r="A426" s="1" t="s">
        <v>19</v>
      </c>
      <c r="B426" s="25">
        <v>913</v>
      </c>
      <c r="C426" s="8" t="s">
        <v>209</v>
      </c>
      <c r="D426" s="8" t="s">
        <v>166</v>
      </c>
      <c r="E426" s="8" t="s">
        <v>20</v>
      </c>
      <c r="F426" s="6">
        <v>38.299999999999997</v>
      </c>
      <c r="G426" s="6"/>
      <c r="H426" s="6">
        <f t="shared" si="168"/>
        <v>38.299999999999997</v>
      </c>
      <c r="I426" s="6"/>
      <c r="J426" s="6">
        <f t="shared" si="154"/>
        <v>38.299999999999997</v>
      </c>
      <c r="K426" s="6"/>
      <c r="L426" s="6"/>
      <c r="M426" s="6">
        <f t="shared" si="153"/>
        <v>38.299999999999997</v>
      </c>
      <c r="N426" s="6"/>
      <c r="O426" s="6"/>
      <c r="P426" s="6">
        <f t="shared" si="163"/>
        <v>38.299999999999997</v>
      </c>
      <c r="Q426" s="6">
        <v>0</v>
      </c>
      <c r="R426" s="6">
        <v>0</v>
      </c>
      <c r="S426" s="6">
        <f t="shared" si="161"/>
        <v>38.299999999999997</v>
      </c>
      <c r="T426" s="6"/>
      <c r="U426" s="6"/>
      <c r="V426" s="6">
        <f t="shared" si="151"/>
        <v>38.299999999999997</v>
      </c>
      <c r="W426" s="6"/>
      <c r="X426" s="6"/>
      <c r="Y426" s="6">
        <f t="shared" si="148"/>
        <v>38.299999999999997</v>
      </c>
      <c r="Z426" s="6"/>
      <c r="AA426" s="6"/>
      <c r="AB426" s="6">
        <f t="shared" si="147"/>
        <v>38.299999999999997</v>
      </c>
      <c r="AC426" s="6"/>
      <c r="AD426" s="6"/>
      <c r="AE426" s="6">
        <f>AB426+AC426+AD426</f>
        <v>38.299999999999997</v>
      </c>
      <c r="AF426" s="6"/>
      <c r="AG426" s="6"/>
      <c r="AH426" s="6">
        <f t="shared" si="149"/>
        <v>38.299999999999997</v>
      </c>
      <c r="AI426" s="6"/>
      <c r="AJ426" s="6"/>
      <c r="AK426" s="6">
        <f t="shared" si="150"/>
        <v>38.299999999999997</v>
      </c>
      <c r="AL426" s="6">
        <f>25.7-25.7</f>
        <v>0</v>
      </c>
      <c r="AM426" s="6">
        <f>25.7-25.7</f>
        <v>0</v>
      </c>
    </row>
    <row r="427" spans="1:39" ht="21.75" customHeight="1" x14ac:dyDescent="0.25">
      <c r="A427" s="1" t="s">
        <v>405</v>
      </c>
      <c r="B427" s="25" t="s">
        <v>82</v>
      </c>
      <c r="C427" s="8" t="s">
        <v>209</v>
      </c>
      <c r="D427" s="8" t="s">
        <v>406</v>
      </c>
      <c r="E427" s="8"/>
      <c r="F427" s="6">
        <f>F428</f>
        <v>2392.6</v>
      </c>
      <c r="G427" s="6"/>
      <c r="H427" s="6">
        <f t="shared" si="168"/>
        <v>2392.6</v>
      </c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>
        <f>AL428</f>
        <v>0</v>
      </c>
      <c r="AM427" s="6">
        <f>AM428</f>
        <v>0</v>
      </c>
    </row>
    <row r="428" spans="1:39" ht="27" customHeight="1" x14ac:dyDescent="0.25">
      <c r="A428" s="1" t="s">
        <v>92</v>
      </c>
      <c r="B428" s="25" t="s">
        <v>82</v>
      </c>
      <c r="C428" s="8" t="s">
        <v>209</v>
      </c>
      <c r="D428" s="8" t="s">
        <v>406</v>
      </c>
      <c r="E428" s="8" t="s">
        <v>27</v>
      </c>
      <c r="F428" s="6">
        <v>2392.6</v>
      </c>
      <c r="G428" s="6"/>
      <c r="H428" s="6">
        <f t="shared" si="168"/>
        <v>2392.6</v>
      </c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</row>
    <row r="429" spans="1:39" ht="50.25" customHeight="1" x14ac:dyDescent="0.25">
      <c r="A429" s="168" t="s">
        <v>394</v>
      </c>
      <c r="B429" s="208">
        <v>913</v>
      </c>
      <c r="C429" s="185" t="s">
        <v>209</v>
      </c>
      <c r="D429" s="185" t="s">
        <v>161</v>
      </c>
      <c r="E429" s="185"/>
      <c r="F429" s="186">
        <f>F430</f>
        <v>12.1</v>
      </c>
      <c r="G429" s="186">
        <f>G430</f>
        <v>0</v>
      </c>
      <c r="H429" s="186">
        <f t="shared" si="168"/>
        <v>12.1</v>
      </c>
      <c r="I429" s="186"/>
      <c r="J429" s="186"/>
      <c r="K429" s="186"/>
      <c r="L429" s="186"/>
      <c r="M429" s="186"/>
      <c r="N429" s="186"/>
      <c r="O429" s="186"/>
      <c r="P429" s="186"/>
      <c r="Q429" s="186"/>
      <c r="R429" s="186"/>
      <c r="S429" s="186"/>
      <c r="T429" s="186"/>
      <c r="U429" s="186"/>
      <c r="V429" s="186"/>
      <c r="W429" s="186"/>
      <c r="X429" s="186">
        <f>X430</f>
        <v>0</v>
      </c>
      <c r="Y429" s="186">
        <f t="shared" si="148"/>
        <v>0</v>
      </c>
      <c r="Z429" s="186">
        <f>Z431</f>
        <v>0</v>
      </c>
      <c r="AA429" s="186"/>
      <c r="AB429" s="186">
        <f t="shared" si="147"/>
        <v>0</v>
      </c>
      <c r="AC429" s="186"/>
      <c r="AD429" s="186"/>
      <c r="AE429" s="186">
        <f t="shared" ref="AE429:AE436" si="171">AB429+AC429+AD429</f>
        <v>0</v>
      </c>
      <c r="AF429" s="186"/>
      <c r="AG429" s="186"/>
      <c r="AH429" s="186">
        <f t="shared" si="149"/>
        <v>0</v>
      </c>
      <c r="AI429" s="186"/>
      <c r="AJ429" s="186"/>
      <c r="AK429" s="186">
        <f t="shared" si="150"/>
        <v>0</v>
      </c>
      <c r="AL429" s="186">
        <f>AL430+AL438</f>
        <v>0</v>
      </c>
      <c r="AM429" s="186">
        <f>AM430+AM438</f>
        <v>0</v>
      </c>
    </row>
    <row r="430" spans="1:39" ht="33.75" customHeight="1" x14ac:dyDescent="0.25">
      <c r="A430" s="7" t="s">
        <v>10</v>
      </c>
      <c r="B430" s="3" t="s">
        <v>82</v>
      </c>
      <c r="C430" s="4" t="s">
        <v>209</v>
      </c>
      <c r="D430" s="8" t="s">
        <v>161</v>
      </c>
      <c r="E430" s="8" t="s">
        <v>11</v>
      </c>
      <c r="F430" s="6">
        <v>12.1</v>
      </c>
      <c r="G430" s="6"/>
      <c r="H430" s="6">
        <f t="shared" si="168"/>
        <v>12.1</v>
      </c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>
        <f t="shared" si="148"/>
        <v>0</v>
      </c>
      <c r="Z430" s="6"/>
      <c r="AA430" s="6"/>
      <c r="AB430" s="6">
        <f t="shared" si="147"/>
        <v>0</v>
      </c>
      <c r="AC430" s="6"/>
      <c r="AD430" s="6"/>
      <c r="AE430" s="6">
        <f t="shared" si="171"/>
        <v>0</v>
      </c>
      <c r="AF430" s="6"/>
      <c r="AG430" s="6"/>
      <c r="AH430" s="6">
        <f t="shared" si="149"/>
        <v>0</v>
      </c>
      <c r="AI430" s="6"/>
      <c r="AJ430" s="6"/>
      <c r="AK430" s="6">
        <f t="shared" si="150"/>
        <v>0</v>
      </c>
      <c r="AL430" s="6"/>
      <c r="AM430" s="6"/>
    </row>
    <row r="431" spans="1:39" ht="62.25" customHeight="1" x14ac:dyDescent="0.25">
      <c r="A431" s="168" t="s">
        <v>472</v>
      </c>
      <c r="B431" s="184" t="s">
        <v>82</v>
      </c>
      <c r="C431" s="185" t="s">
        <v>209</v>
      </c>
      <c r="D431" s="185" t="s">
        <v>164</v>
      </c>
      <c r="E431" s="185"/>
      <c r="F431" s="186">
        <f>F433+F434</f>
        <v>342.1</v>
      </c>
      <c r="G431" s="186">
        <f>G432</f>
        <v>800</v>
      </c>
      <c r="H431" s="186">
        <f t="shared" si="168"/>
        <v>1142.0999999999999</v>
      </c>
      <c r="I431" s="186"/>
      <c r="J431" s="186"/>
      <c r="K431" s="186"/>
      <c r="L431" s="186"/>
      <c r="M431" s="186"/>
      <c r="N431" s="186"/>
      <c r="O431" s="186"/>
      <c r="P431" s="186"/>
      <c r="Q431" s="186"/>
      <c r="R431" s="186"/>
      <c r="S431" s="186"/>
      <c r="T431" s="186"/>
      <c r="U431" s="186"/>
      <c r="V431" s="186"/>
      <c r="W431" s="186"/>
      <c r="X431" s="186"/>
      <c r="Y431" s="186">
        <f t="shared" si="148"/>
        <v>0</v>
      </c>
      <c r="Z431" s="186">
        <f>Z432</f>
        <v>0</v>
      </c>
      <c r="AA431" s="186"/>
      <c r="AB431" s="186">
        <f t="shared" si="147"/>
        <v>0</v>
      </c>
      <c r="AC431" s="186"/>
      <c r="AD431" s="186"/>
      <c r="AE431" s="186">
        <f t="shared" si="171"/>
        <v>0</v>
      </c>
      <c r="AF431" s="186"/>
      <c r="AG431" s="186"/>
      <c r="AH431" s="186">
        <f t="shared" si="149"/>
        <v>0</v>
      </c>
      <c r="AI431" s="186"/>
      <c r="AJ431" s="186"/>
      <c r="AK431" s="186">
        <f t="shared" si="150"/>
        <v>0</v>
      </c>
      <c r="AL431" s="186">
        <f>AL432</f>
        <v>0</v>
      </c>
      <c r="AM431" s="186">
        <f>AM432</f>
        <v>0</v>
      </c>
    </row>
    <row r="432" spans="1:39" ht="33.75" customHeight="1" x14ac:dyDescent="0.25">
      <c r="A432" s="21" t="s">
        <v>446</v>
      </c>
      <c r="B432" s="27" t="s">
        <v>82</v>
      </c>
      <c r="C432" s="8" t="s">
        <v>209</v>
      </c>
      <c r="D432" s="8" t="s">
        <v>164</v>
      </c>
      <c r="E432" s="101">
        <v>200</v>
      </c>
      <c r="F432" s="6"/>
      <c r="G432" s="6">
        <v>800</v>
      </c>
      <c r="H432" s="6">
        <f t="shared" si="168"/>
        <v>800</v>
      </c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>
        <f t="shared" si="148"/>
        <v>0</v>
      </c>
      <c r="Z432" s="6"/>
      <c r="AA432" s="6"/>
      <c r="AB432" s="6">
        <f t="shared" si="147"/>
        <v>0</v>
      </c>
      <c r="AC432" s="6"/>
      <c r="AD432" s="6"/>
      <c r="AE432" s="6">
        <f t="shared" si="171"/>
        <v>0</v>
      </c>
      <c r="AF432" s="6"/>
      <c r="AG432" s="6"/>
      <c r="AH432" s="6">
        <f t="shared" si="149"/>
        <v>0</v>
      </c>
      <c r="AI432" s="6"/>
      <c r="AJ432" s="6"/>
      <c r="AK432" s="6">
        <f t="shared" si="150"/>
        <v>0</v>
      </c>
      <c r="AL432" s="6"/>
      <c r="AM432" s="6"/>
    </row>
    <row r="433" spans="1:39" ht="27.75" customHeight="1" x14ac:dyDescent="0.25">
      <c r="A433" s="21" t="s">
        <v>447</v>
      </c>
      <c r="B433" s="27" t="s">
        <v>82</v>
      </c>
      <c r="C433" s="8" t="s">
        <v>209</v>
      </c>
      <c r="D433" s="8" t="s">
        <v>164</v>
      </c>
      <c r="E433" s="101">
        <v>200</v>
      </c>
      <c r="F433" s="6">
        <v>326.10000000000002</v>
      </c>
      <c r="G433" s="6"/>
      <c r="H433" s="6">
        <f t="shared" si="168"/>
        <v>326.10000000000002</v>
      </c>
      <c r="I433" s="6"/>
      <c r="J433" s="6"/>
      <c r="K433" s="6"/>
      <c r="L433" s="6"/>
      <c r="M433" s="6">
        <f t="shared" si="153"/>
        <v>0</v>
      </c>
      <c r="N433" s="6"/>
      <c r="O433" s="6">
        <f>O436</f>
        <v>0</v>
      </c>
      <c r="P433" s="6">
        <f t="shared" si="163"/>
        <v>0</v>
      </c>
      <c r="Q433" s="6"/>
      <c r="R433" s="6">
        <f>R436</f>
        <v>0</v>
      </c>
      <c r="S433" s="6">
        <f t="shared" si="161"/>
        <v>0</v>
      </c>
      <c r="T433" s="6"/>
      <c r="U433" s="6"/>
      <c r="V433" s="6">
        <f t="shared" si="151"/>
        <v>0</v>
      </c>
      <c r="W433" s="6"/>
      <c r="X433" s="6"/>
      <c r="Y433" s="6">
        <f t="shared" si="148"/>
        <v>0</v>
      </c>
      <c r="Z433" s="6">
        <f>Z434</f>
        <v>0</v>
      </c>
      <c r="AA433" s="6"/>
      <c r="AB433" s="6">
        <f t="shared" si="147"/>
        <v>0</v>
      </c>
      <c r="AC433" s="6"/>
      <c r="AD433" s="6"/>
      <c r="AE433" s="6">
        <f t="shared" si="171"/>
        <v>0</v>
      </c>
      <c r="AF433" s="6"/>
      <c r="AG433" s="6"/>
      <c r="AH433" s="6">
        <f t="shared" si="149"/>
        <v>0</v>
      </c>
      <c r="AI433" s="6"/>
      <c r="AJ433" s="6"/>
      <c r="AK433" s="6">
        <f t="shared" si="150"/>
        <v>0</v>
      </c>
      <c r="AL433" s="6"/>
      <c r="AM433" s="6"/>
    </row>
    <row r="434" spans="1:39" ht="25.5" customHeight="1" x14ac:dyDescent="0.25">
      <c r="A434" s="21" t="s">
        <v>448</v>
      </c>
      <c r="B434" s="27" t="s">
        <v>82</v>
      </c>
      <c r="C434" s="8" t="s">
        <v>209</v>
      </c>
      <c r="D434" s="8" t="s">
        <v>164</v>
      </c>
      <c r="E434" s="101">
        <v>200</v>
      </c>
      <c r="F434" s="6">
        <v>16</v>
      </c>
      <c r="G434" s="6"/>
      <c r="H434" s="6">
        <f t="shared" si="168"/>
        <v>16</v>
      </c>
      <c r="I434" s="6"/>
      <c r="J434" s="6"/>
      <c r="K434" s="6"/>
      <c r="L434" s="6"/>
      <c r="M434" s="6">
        <f t="shared" si="153"/>
        <v>0</v>
      </c>
      <c r="N434" s="6">
        <f>N435</f>
        <v>0</v>
      </c>
      <c r="O434" s="6"/>
      <c r="P434" s="6">
        <f t="shared" si="163"/>
        <v>0</v>
      </c>
      <c r="Q434" s="6"/>
      <c r="R434" s="6"/>
      <c r="S434" s="6">
        <f t="shared" si="161"/>
        <v>0</v>
      </c>
      <c r="T434" s="6"/>
      <c r="U434" s="6"/>
      <c r="V434" s="6">
        <f t="shared" si="151"/>
        <v>0</v>
      </c>
      <c r="W434" s="6"/>
      <c r="X434" s="6"/>
      <c r="Y434" s="6">
        <f t="shared" si="148"/>
        <v>0</v>
      </c>
      <c r="Z434" s="6">
        <f>Z435</f>
        <v>0</v>
      </c>
      <c r="AA434" s="6"/>
      <c r="AB434" s="6">
        <f t="shared" si="147"/>
        <v>0</v>
      </c>
      <c r="AC434" s="6"/>
      <c r="AD434" s="6"/>
      <c r="AE434" s="6">
        <f t="shared" si="171"/>
        <v>0</v>
      </c>
      <c r="AF434" s="6"/>
      <c r="AG434" s="6"/>
      <c r="AH434" s="6">
        <f t="shared" si="149"/>
        <v>0</v>
      </c>
      <c r="AI434" s="6"/>
      <c r="AJ434" s="6"/>
      <c r="AK434" s="6">
        <f t="shared" si="150"/>
        <v>0</v>
      </c>
      <c r="AL434" s="6"/>
      <c r="AM434" s="6"/>
    </row>
    <row r="435" spans="1:39" ht="33.75" hidden="1" customHeight="1" x14ac:dyDescent="0.25">
      <c r="A435" s="1"/>
      <c r="B435" s="25"/>
      <c r="C435" s="8"/>
      <c r="D435" s="8"/>
      <c r="E435" s="8"/>
      <c r="F435" s="6"/>
      <c r="G435" s="6"/>
      <c r="H435" s="6">
        <f t="shared" si="168"/>
        <v>0</v>
      </c>
      <c r="I435" s="6"/>
      <c r="J435" s="6"/>
      <c r="K435" s="6"/>
      <c r="L435" s="6"/>
      <c r="M435" s="6">
        <f t="shared" si="153"/>
        <v>0</v>
      </c>
      <c r="N435" s="6"/>
      <c r="O435" s="6"/>
      <c r="P435" s="6">
        <f t="shared" si="163"/>
        <v>0</v>
      </c>
      <c r="Q435" s="6"/>
      <c r="R435" s="6"/>
      <c r="S435" s="6">
        <f t="shared" si="161"/>
        <v>0</v>
      </c>
      <c r="T435" s="6"/>
      <c r="U435" s="6"/>
      <c r="V435" s="6">
        <f t="shared" si="151"/>
        <v>0</v>
      </c>
      <c r="W435" s="6"/>
      <c r="X435" s="6"/>
      <c r="Y435" s="6">
        <f t="shared" si="148"/>
        <v>0</v>
      </c>
      <c r="Z435" s="6"/>
      <c r="AA435" s="6"/>
      <c r="AB435" s="6">
        <f t="shared" si="147"/>
        <v>0</v>
      </c>
      <c r="AC435" s="6"/>
      <c r="AD435" s="6"/>
      <c r="AE435" s="6">
        <f t="shared" si="171"/>
        <v>0</v>
      </c>
      <c r="AF435" s="6"/>
      <c r="AG435" s="6"/>
      <c r="AH435" s="6">
        <f t="shared" si="149"/>
        <v>0</v>
      </c>
      <c r="AI435" s="6"/>
      <c r="AJ435" s="6"/>
      <c r="AK435" s="6">
        <f t="shared" si="150"/>
        <v>0</v>
      </c>
      <c r="AL435" s="6"/>
      <c r="AM435" s="6"/>
    </row>
    <row r="436" spans="1:39" ht="33.75" hidden="1" customHeight="1" x14ac:dyDescent="0.25">
      <c r="A436" s="1"/>
      <c r="B436" s="25"/>
      <c r="C436" s="8"/>
      <c r="D436" s="8"/>
      <c r="E436" s="8"/>
      <c r="F436" s="6"/>
      <c r="G436" s="6"/>
      <c r="H436" s="6">
        <f t="shared" si="168"/>
        <v>0</v>
      </c>
      <c r="I436" s="6"/>
      <c r="J436" s="6"/>
      <c r="K436" s="6"/>
      <c r="L436" s="6"/>
      <c r="M436" s="6"/>
      <c r="N436" s="6"/>
      <c r="O436" s="6"/>
      <c r="P436" s="6">
        <f t="shared" si="163"/>
        <v>0</v>
      </c>
      <c r="Q436" s="6"/>
      <c r="R436" s="6"/>
      <c r="S436" s="6">
        <f t="shared" si="161"/>
        <v>0</v>
      </c>
      <c r="T436" s="6"/>
      <c r="U436" s="6"/>
      <c r="V436" s="6">
        <f t="shared" si="151"/>
        <v>0</v>
      </c>
      <c r="W436" s="6"/>
      <c r="X436" s="6"/>
      <c r="Y436" s="6">
        <f t="shared" si="148"/>
        <v>0</v>
      </c>
      <c r="Z436" s="6"/>
      <c r="AA436" s="6"/>
      <c r="AB436" s="6">
        <f t="shared" si="147"/>
        <v>0</v>
      </c>
      <c r="AC436" s="6"/>
      <c r="AD436" s="6"/>
      <c r="AE436" s="6">
        <f t="shared" si="171"/>
        <v>0</v>
      </c>
      <c r="AF436" s="6"/>
      <c r="AG436" s="6"/>
      <c r="AH436" s="6">
        <f t="shared" si="149"/>
        <v>0</v>
      </c>
      <c r="AI436" s="6"/>
      <c r="AJ436" s="6"/>
      <c r="AK436" s="6">
        <f t="shared" si="150"/>
        <v>0</v>
      </c>
      <c r="AL436" s="6"/>
      <c r="AM436" s="6"/>
    </row>
    <row r="437" spans="1:39" ht="33.75" hidden="1" customHeight="1" x14ac:dyDescent="0.25">
      <c r="A437" s="1"/>
      <c r="B437" s="3"/>
      <c r="C437" s="4"/>
      <c r="D437" s="8"/>
      <c r="E437" s="8"/>
      <c r="F437" s="6"/>
      <c r="G437" s="6"/>
      <c r="H437" s="6">
        <f t="shared" si="168"/>
        <v>0</v>
      </c>
      <c r="I437" s="6"/>
      <c r="J437" s="6"/>
      <c r="K437" s="6"/>
      <c r="L437" s="6"/>
      <c r="M437" s="6">
        <f t="shared" si="153"/>
        <v>0</v>
      </c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>
        <f t="shared" si="147"/>
        <v>0</v>
      </c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</row>
    <row r="438" spans="1:39" ht="33" hidden="1" customHeight="1" x14ac:dyDescent="0.25">
      <c r="A438" s="7"/>
      <c r="B438" s="3"/>
      <c r="C438" s="4"/>
      <c r="D438" s="8"/>
      <c r="E438" s="8"/>
      <c r="F438" s="6"/>
      <c r="G438" s="6"/>
      <c r="H438" s="6">
        <f t="shared" si="168"/>
        <v>0</v>
      </c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</row>
    <row r="439" spans="1:39" ht="23.25" customHeight="1" x14ac:dyDescent="0.25">
      <c r="A439" s="60" t="s">
        <v>349</v>
      </c>
      <c r="B439" s="81"/>
      <c r="C439" s="260"/>
      <c r="D439" s="61"/>
      <c r="E439" s="61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131">
        <f>AL440+AL442+AL445+AL448+AL451+AL454</f>
        <v>24733.1</v>
      </c>
      <c r="AM439" s="131">
        <f>AM440+AM442+AM445+AM448+AM451+AM454</f>
        <v>24733.1</v>
      </c>
    </row>
    <row r="440" spans="1:39" ht="58.5" customHeight="1" x14ac:dyDescent="0.25">
      <c r="A440" s="165" t="s">
        <v>392</v>
      </c>
      <c r="B440" s="155" t="s">
        <v>82</v>
      </c>
      <c r="C440" s="134" t="s">
        <v>209</v>
      </c>
      <c r="D440" s="134" t="s">
        <v>184</v>
      </c>
      <c r="E440" s="134"/>
      <c r="F440" s="133"/>
      <c r="G440" s="133">
        <f>G441</f>
        <v>63</v>
      </c>
      <c r="H440" s="133">
        <f t="shared" si="168"/>
        <v>63</v>
      </c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  <c r="AE440" s="133"/>
      <c r="AF440" s="133"/>
      <c r="AG440" s="133"/>
      <c r="AH440" s="133"/>
      <c r="AI440" s="133"/>
      <c r="AJ440" s="133"/>
      <c r="AK440" s="133"/>
      <c r="AL440" s="133">
        <f t="shared" ref="AL440:AM440" si="172">AL441</f>
        <v>63</v>
      </c>
      <c r="AM440" s="133">
        <f t="shared" si="172"/>
        <v>63</v>
      </c>
    </row>
    <row r="441" spans="1:39" ht="32.25" customHeight="1" x14ac:dyDescent="0.25">
      <c r="A441" s="1" t="s">
        <v>8</v>
      </c>
      <c r="B441" s="25" t="s">
        <v>82</v>
      </c>
      <c r="C441" s="4" t="s">
        <v>209</v>
      </c>
      <c r="D441" s="8" t="s">
        <v>184</v>
      </c>
      <c r="E441" s="8" t="s">
        <v>9</v>
      </c>
      <c r="F441" s="6"/>
      <c r="G441" s="6">
        <v>63</v>
      </c>
      <c r="H441" s="6">
        <f t="shared" si="168"/>
        <v>63</v>
      </c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>
        <v>63</v>
      </c>
      <c r="AM441" s="6">
        <v>63</v>
      </c>
    </row>
    <row r="442" spans="1:39" ht="32.25" customHeight="1" x14ac:dyDescent="0.25">
      <c r="A442" s="5" t="s">
        <v>247</v>
      </c>
      <c r="B442" s="25" t="s">
        <v>82</v>
      </c>
      <c r="C442" s="8" t="s">
        <v>209</v>
      </c>
      <c r="D442" s="8" t="s">
        <v>156</v>
      </c>
      <c r="E442" s="8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133">
        <f>AL443+AL444</f>
        <v>5180</v>
      </c>
      <c r="AM442" s="133">
        <f>AM443+AM444</f>
        <v>5180</v>
      </c>
    </row>
    <row r="443" spans="1:39" ht="32.25" customHeight="1" x14ac:dyDescent="0.25">
      <c r="A443" s="7" t="s">
        <v>129</v>
      </c>
      <c r="B443" s="25" t="s">
        <v>82</v>
      </c>
      <c r="C443" s="8" t="s">
        <v>209</v>
      </c>
      <c r="D443" s="8" t="s">
        <v>156</v>
      </c>
      <c r="E443" s="8" t="s">
        <v>9</v>
      </c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>
        <f>5462.2-500</f>
        <v>4962.2</v>
      </c>
      <c r="AM443" s="6">
        <f>5462.2-500</f>
        <v>4962.2</v>
      </c>
    </row>
    <row r="444" spans="1:39" ht="32.25" customHeight="1" x14ac:dyDescent="0.25">
      <c r="A444" s="7" t="s">
        <v>10</v>
      </c>
      <c r="B444" s="25" t="s">
        <v>82</v>
      </c>
      <c r="C444" s="8" t="s">
        <v>209</v>
      </c>
      <c r="D444" s="8" t="s">
        <v>156</v>
      </c>
      <c r="E444" s="8" t="s">
        <v>11</v>
      </c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>
        <v>217.8</v>
      </c>
      <c r="AM444" s="6">
        <v>217.8</v>
      </c>
    </row>
    <row r="445" spans="1:39" ht="32.25" customHeight="1" x14ac:dyDescent="0.25">
      <c r="A445" s="5" t="s">
        <v>248</v>
      </c>
      <c r="B445" s="25" t="s">
        <v>82</v>
      </c>
      <c r="C445" s="8" t="s">
        <v>209</v>
      </c>
      <c r="D445" s="8" t="s">
        <v>156</v>
      </c>
      <c r="E445" s="8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133">
        <f>AL446+AL447</f>
        <v>8923.1</v>
      </c>
      <c r="AM445" s="133">
        <f>AM446+AM447</f>
        <v>8923.1</v>
      </c>
    </row>
    <row r="446" spans="1:39" ht="39" customHeight="1" x14ac:dyDescent="0.25">
      <c r="A446" s="7" t="s">
        <v>129</v>
      </c>
      <c r="B446" s="25" t="s">
        <v>82</v>
      </c>
      <c r="C446" s="8" t="s">
        <v>209</v>
      </c>
      <c r="D446" s="8" t="s">
        <v>156</v>
      </c>
      <c r="E446" s="8" t="s">
        <v>9</v>
      </c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>
        <f>9887.6-2000</f>
        <v>7887.6</v>
      </c>
      <c r="AM446" s="6">
        <f>9887.6-2000</f>
        <v>7887.6</v>
      </c>
    </row>
    <row r="447" spans="1:39" ht="32.25" customHeight="1" x14ac:dyDescent="0.25">
      <c r="A447" s="7" t="s">
        <v>10</v>
      </c>
      <c r="B447" s="25" t="s">
        <v>82</v>
      </c>
      <c r="C447" s="8" t="s">
        <v>209</v>
      </c>
      <c r="D447" s="8" t="s">
        <v>156</v>
      </c>
      <c r="E447" s="8" t="s">
        <v>11</v>
      </c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>
        <v>1035.5</v>
      </c>
      <c r="AM447" s="6">
        <v>1035.5</v>
      </c>
    </row>
    <row r="448" spans="1:39" ht="32.25" customHeight="1" x14ac:dyDescent="0.25">
      <c r="A448" s="5" t="s">
        <v>297</v>
      </c>
      <c r="B448" s="25" t="s">
        <v>82</v>
      </c>
      <c r="C448" s="8" t="s">
        <v>209</v>
      </c>
      <c r="D448" s="8" t="s">
        <v>156</v>
      </c>
      <c r="E448" s="8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133">
        <f>AL449+AL450</f>
        <v>4988</v>
      </c>
      <c r="AM448" s="133">
        <f>AM449+AM450</f>
        <v>4988</v>
      </c>
    </row>
    <row r="449" spans="1:43" ht="32.25" customHeight="1" x14ac:dyDescent="0.25">
      <c r="A449" s="7" t="s">
        <v>129</v>
      </c>
      <c r="B449" s="25" t="s">
        <v>82</v>
      </c>
      <c r="C449" s="8" t="s">
        <v>209</v>
      </c>
      <c r="D449" s="8" t="s">
        <v>156</v>
      </c>
      <c r="E449" s="8" t="s">
        <v>9</v>
      </c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>
        <v>2778</v>
      </c>
      <c r="AM449" s="6">
        <v>2778</v>
      </c>
    </row>
    <row r="450" spans="1:43" ht="32.25" customHeight="1" x14ac:dyDescent="0.25">
      <c r="A450" s="7" t="s">
        <v>10</v>
      </c>
      <c r="B450" s="25" t="s">
        <v>82</v>
      </c>
      <c r="C450" s="8" t="s">
        <v>209</v>
      </c>
      <c r="D450" s="8" t="s">
        <v>156</v>
      </c>
      <c r="E450" s="8" t="s">
        <v>11</v>
      </c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>
        <v>2210</v>
      </c>
      <c r="AM450" s="6">
        <v>2210</v>
      </c>
    </row>
    <row r="451" spans="1:43" ht="32.25" customHeight="1" x14ac:dyDescent="0.25">
      <c r="A451" s="5" t="s">
        <v>249</v>
      </c>
      <c r="B451" s="25">
        <v>913</v>
      </c>
      <c r="C451" s="8" t="s">
        <v>209</v>
      </c>
      <c r="D451" s="8" t="s">
        <v>156</v>
      </c>
      <c r="E451" s="8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133">
        <f>AL452+AL453</f>
        <v>3186.4</v>
      </c>
      <c r="AM451" s="133">
        <f>AM452+AM453</f>
        <v>3186.4</v>
      </c>
    </row>
    <row r="452" spans="1:43" ht="32.25" customHeight="1" x14ac:dyDescent="0.25">
      <c r="A452" s="7" t="s">
        <v>129</v>
      </c>
      <c r="B452" s="25">
        <v>913</v>
      </c>
      <c r="C452" s="8" t="s">
        <v>209</v>
      </c>
      <c r="D452" s="8" t="s">
        <v>156</v>
      </c>
      <c r="E452" s="8" t="s">
        <v>9</v>
      </c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>
        <v>2964</v>
      </c>
      <c r="AM452" s="6">
        <v>2964</v>
      </c>
    </row>
    <row r="453" spans="1:43" ht="32.25" customHeight="1" x14ac:dyDescent="0.25">
      <c r="A453" s="7" t="s">
        <v>10</v>
      </c>
      <c r="B453" s="25">
        <v>913</v>
      </c>
      <c r="C453" s="8" t="s">
        <v>209</v>
      </c>
      <c r="D453" s="8" t="s">
        <v>156</v>
      </c>
      <c r="E453" s="8" t="s">
        <v>11</v>
      </c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>
        <v>222.4</v>
      </c>
      <c r="AM453" s="6">
        <v>222.4</v>
      </c>
    </row>
    <row r="454" spans="1:43" ht="32.25" customHeight="1" x14ac:dyDescent="0.25">
      <c r="A454" s="1" t="s">
        <v>92</v>
      </c>
      <c r="B454" s="25" t="s">
        <v>82</v>
      </c>
      <c r="C454" s="8" t="s">
        <v>209</v>
      </c>
      <c r="D454" s="8" t="s">
        <v>468</v>
      </c>
      <c r="E454" s="8" t="s">
        <v>27</v>
      </c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>
        <v>2392.6</v>
      </c>
      <c r="AM454" s="6">
        <v>2392.6</v>
      </c>
    </row>
    <row r="455" spans="1:43" ht="18.75" customHeight="1" x14ac:dyDescent="0.25">
      <c r="A455" s="1"/>
      <c r="B455" s="25"/>
      <c r="C455" s="4"/>
      <c r="D455" s="8"/>
      <c r="E455" s="8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</row>
    <row r="456" spans="1:43" s="55" customFormat="1" ht="33.75" customHeight="1" x14ac:dyDescent="0.25">
      <c r="A456" s="67" t="s">
        <v>58</v>
      </c>
      <c r="B456" s="84">
        <v>913</v>
      </c>
      <c r="C456" s="58" t="s">
        <v>59</v>
      </c>
      <c r="D456" s="58"/>
      <c r="E456" s="58"/>
      <c r="F456" s="132">
        <f>F457+F471</f>
        <v>577.79999999999995</v>
      </c>
      <c r="G456" s="132">
        <f>G457</f>
        <v>0</v>
      </c>
      <c r="H456" s="126">
        <f t="shared" si="168"/>
        <v>577.79999999999995</v>
      </c>
      <c r="I456" s="28">
        <f>I457+I471+I480</f>
        <v>0</v>
      </c>
      <c r="J456" s="28">
        <f t="shared" si="154"/>
        <v>577.79999999999995</v>
      </c>
      <c r="K456" s="28">
        <f>K457+K471+K480</f>
        <v>0</v>
      </c>
      <c r="L456" s="28">
        <f>L457+L471+L480</f>
        <v>0</v>
      </c>
      <c r="M456" s="28">
        <f t="shared" si="153"/>
        <v>577.79999999999995</v>
      </c>
      <c r="N456" s="28">
        <f>N457+N471+N480</f>
        <v>0</v>
      </c>
      <c r="O456" s="28">
        <f>O457+O471+O480</f>
        <v>0</v>
      </c>
      <c r="P456" s="28">
        <f>P457</f>
        <v>577.79999999999995</v>
      </c>
      <c r="Q456" s="28">
        <f>Q457+Q471+Q480</f>
        <v>0</v>
      </c>
      <c r="R456" s="28">
        <f>R457+R471+R480</f>
        <v>0</v>
      </c>
      <c r="S456" s="28">
        <f>S457</f>
        <v>577.79999999999995</v>
      </c>
      <c r="T456" s="28">
        <f>T457+T471+T480</f>
        <v>0</v>
      </c>
      <c r="U456" s="28">
        <f>U457</f>
        <v>0</v>
      </c>
      <c r="V456" s="28">
        <f t="shared" si="151"/>
        <v>577.79999999999995</v>
      </c>
      <c r="W456" s="28">
        <f>W457+W471+W480</f>
        <v>0</v>
      </c>
      <c r="X456" s="28">
        <f>X457+X471+X480</f>
        <v>0</v>
      </c>
      <c r="Y456" s="28">
        <f t="shared" si="148"/>
        <v>577.79999999999995</v>
      </c>
      <c r="Z456" s="28">
        <f>Z457+Z471+Z480</f>
        <v>0</v>
      </c>
      <c r="AA456" s="28">
        <f>AA457+AA471+AA480</f>
        <v>0</v>
      </c>
      <c r="AB456" s="126">
        <f t="shared" si="147"/>
        <v>577.79999999999995</v>
      </c>
      <c r="AC456" s="28">
        <f>AC457+AC471+AC480</f>
        <v>0</v>
      </c>
      <c r="AD456" s="28">
        <f>AD457+AD471+AD480</f>
        <v>0</v>
      </c>
      <c r="AE456" s="28">
        <f>AE457+AE471+AE480</f>
        <v>577.79999999999995</v>
      </c>
      <c r="AF456" s="28">
        <f>AF457+AF471+AF480</f>
        <v>0</v>
      </c>
      <c r="AG456" s="28">
        <f>AG457+AG471+AG480</f>
        <v>0</v>
      </c>
      <c r="AH456" s="28">
        <f t="shared" si="149"/>
        <v>577.79999999999995</v>
      </c>
      <c r="AI456" s="28">
        <f>AI457+AI471+AI480</f>
        <v>0</v>
      </c>
      <c r="AJ456" s="28">
        <f>AJ457+AJ471+AJ480</f>
        <v>0</v>
      </c>
      <c r="AK456" s="28">
        <f t="shared" si="150"/>
        <v>577.79999999999995</v>
      </c>
      <c r="AL456" s="132">
        <f>AL457+AL471+AL480+AL486</f>
        <v>577.79999999999995</v>
      </c>
      <c r="AM456" s="132">
        <f>AM457+AM471+AM480+AM486</f>
        <v>577.79999999999995</v>
      </c>
      <c r="AO456" s="120"/>
    </row>
    <row r="457" spans="1:43" ht="21" customHeight="1" x14ac:dyDescent="0.25">
      <c r="A457" s="67" t="s">
        <v>89</v>
      </c>
      <c r="B457" s="84">
        <v>913</v>
      </c>
      <c r="C457" s="58" t="s">
        <v>59</v>
      </c>
      <c r="D457" s="58"/>
      <c r="E457" s="58"/>
      <c r="F457" s="132">
        <f>F465+F468</f>
        <v>577.79999999999995</v>
      </c>
      <c r="G457" s="132">
        <f>G458+G465+G468+G471+G480</f>
        <v>0</v>
      </c>
      <c r="H457" s="28">
        <f t="shared" si="168"/>
        <v>577.79999999999995</v>
      </c>
      <c r="I457" s="28">
        <f>I458+I465+I468</f>
        <v>0</v>
      </c>
      <c r="J457" s="28">
        <f t="shared" si="154"/>
        <v>577.79999999999995</v>
      </c>
      <c r="K457" s="28">
        <f t="shared" ref="K457:AM457" si="173">K458+K465+K468</f>
        <v>0</v>
      </c>
      <c r="L457" s="28">
        <f t="shared" si="173"/>
        <v>0</v>
      </c>
      <c r="M457" s="28">
        <f t="shared" si="153"/>
        <v>577.79999999999995</v>
      </c>
      <c r="N457" s="28">
        <f t="shared" si="173"/>
        <v>0</v>
      </c>
      <c r="O457" s="28">
        <f t="shared" si="173"/>
        <v>0</v>
      </c>
      <c r="P457" s="28">
        <f t="shared" si="163"/>
        <v>577.79999999999995</v>
      </c>
      <c r="Q457" s="28">
        <f t="shared" si="173"/>
        <v>0</v>
      </c>
      <c r="R457" s="28">
        <f t="shared" si="173"/>
        <v>0</v>
      </c>
      <c r="S457" s="28">
        <f t="shared" si="161"/>
        <v>577.79999999999995</v>
      </c>
      <c r="T457" s="28">
        <f t="shared" si="173"/>
        <v>0</v>
      </c>
      <c r="U457" s="28">
        <f>U458+U465+U471+U480</f>
        <v>0</v>
      </c>
      <c r="V457" s="28">
        <f t="shared" si="151"/>
        <v>577.79999999999995</v>
      </c>
      <c r="W457" s="28">
        <f t="shared" si="173"/>
        <v>0</v>
      </c>
      <c r="X457" s="28">
        <f t="shared" si="173"/>
        <v>0</v>
      </c>
      <c r="Y457" s="28">
        <f t="shared" si="148"/>
        <v>577.79999999999995</v>
      </c>
      <c r="Z457" s="28">
        <f t="shared" si="173"/>
        <v>0</v>
      </c>
      <c r="AA457" s="28">
        <f t="shared" si="173"/>
        <v>0</v>
      </c>
      <c r="AB457" s="28">
        <f t="shared" ref="AB457:AB537" si="174">Y457+Z457+AA457</f>
        <v>577.79999999999995</v>
      </c>
      <c r="AC457" s="28">
        <f t="shared" si="173"/>
        <v>0</v>
      </c>
      <c r="AD457" s="28">
        <f t="shared" si="173"/>
        <v>0</v>
      </c>
      <c r="AE457" s="28">
        <f t="shared" si="173"/>
        <v>577.79999999999995</v>
      </c>
      <c r="AF457" s="28">
        <f t="shared" si="173"/>
        <v>0</v>
      </c>
      <c r="AG457" s="28">
        <f t="shared" si="173"/>
        <v>0</v>
      </c>
      <c r="AH457" s="28">
        <f t="shared" si="149"/>
        <v>577.79999999999995</v>
      </c>
      <c r="AI457" s="28">
        <f t="shared" si="173"/>
        <v>0</v>
      </c>
      <c r="AJ457" s="28">
        <f t="shared" si="173"/>
        <v>0</v>
      </c>
      <c r="AK457" s="28">
        <f t="shared" si="150"/>
        <v>577.79999999999995</v>
      </c>
      <c r="AL457" s="132">
        <f t="shared" si="173"/>
        <v>577.79999999999995</v>
      </c>
      <c r="AM457" s="132">
        <f t="shared" si="173"/>
        <v>577.79999999999995</v>
      </c>
    </row>
    <row r="458" spans="1:43" ht="33.75" hidden="1" customHeight="1" x14ac:dyDescent="0.25">
      <c r="A458" s="14" t="s">
        <v>207</v>
      </c>
      <c r="B458" s="25">
        <v>913</v>
      </c>
      <c r="C458" s="8" t="s">
        <v>59</v>
      </c>
      <c r="D458" s="8" t="s">
        <v>170</v>
      </c>
      <c r="E458" s="8"/>
      <c r="F458" s="133">
        <f>F459+F460+F461</f>
        <v>0</v>
      </c>
      <c r="G458" s="133">
        <f>G459+G460+G461</f>
        <v>0</v>
      </c>
      <c r="H458" s="6">
        <f t="shared" si="168"/>
        <v>0</v>
      </c>
      <c r="I458" s="6">
        <f>I459+I461+I463</f>
        <v>0</v>
      </c>
      <c r="J458" s="6">
        <f t="shared" si="154"/>
        <v>0</v>
      </c>
      <c r="K458" s="6">
        <f>K459+K461+K463</f>
        <v>0</v>
      </c>
      <c r="L458" s="6">
        <f>L459+L461+L463</f>
        <v>0</v>
      </c>
      <c r="M458" s="6">
        <f t="shared" si="153"/>
        <v>0</v>
      </c>
      <c r="N458" s="6">
        <f>N459+N461+N463</f>
        <v>0</v>
      </c>
      <c r="O458" s="6">
        <f>O459+O461+O463</f>
        <v>0</v>
      </c>
      <c r="P458" s="6">
        <f t="shared" si="163"/>
        <v>0</v>
      </c>
      <c r="Q458" s="6">
        <f>Q459+Q461+Q463</f>
        <v>0</v>
      </c>
      <c r="R458" s="6">
        <f>R459+R461+R463</f>
        <v>0</v>
      </c>
      <c r="S458" s="6">
        <f t="shared" si="161"/>
        <v>0</v>
      </c>
      <c r="T458" s="6">
        <f>T459+T461+T463</f>
        <v>0</v>
      </c>
      <c r="U458" s="6">
        <f>U459+U461+U463</f>
        <v>0</v>
      </c>
      <c r="V458" s="6">
        <f t="shared" si="151"/>
        <v>0</v>
      </c>
      <c r="W458" s="6">
        <f>W459+W461+W463</f>
        <v>0</v>
      </c>
      <c r="X458" s="6">
        <f>X459+X461+X463</f>
        <v>0</v>
      </c>
      <c r="Y458" s="6">
        <f t="shared" si="148"/>
        <v>0</v>
      </c>
      <c r="Z458" s="6">
        <f>Z459+Z461+Z463</f>
        <v>0</v>
      </c>
      <c r="AA458" s="6">
        <f>AA459+AA461+AA463</f>
        <v>0</v>
      </c>
      <c r="AB458" s="6">
        <f t="shared" si="174"/>
        <v>0</v>
      </c>
      <c r="AC458" s="6">
        <f>AC459+AC461+AC463</f>
        <v>0</v>
      </c>
      <c r="AD458" s="6">
        <f>AD459+AD461+AD463</f>
        <v>0</v>
      </c>
      <c r="AE458" s="6">
        <f t="shared" ref="AE458:AE484" si="175">AB458+AC458+AD458</f>
        <v>0</v>
      </c>
      <c r="AF458" s="6">
        <f>AF459+AF461+AF463</f>
        <v>0</v>
      </c>
      <c r="AG458" s="6">
        <f>AG459+AG461+AG463</f>
        <v>0</v>
      </c>
      <c r="AH458" s="6">
        <f t="shared" si="149"/>
        <v>0</v>
      </c>
      <c r="AI458" s="6">
        <f>AI459+AI461+AI463</f>
        <v>0</v>
      </c>
      <c r="AJ458" s="6">
        <f>AJ459+AJ461+AJ463</f>
        <v>0</v>
      </c>
      <c r="AK458" s="6">
        <f t="shared" si="150"/>
        <v>0</v>
      </c>
      <c r="AL458" s="133">
        <f>AL459+AL461+AL463</f>
        <v>0</v>
      </c>
      <c r="AM458" s="133">
        <f>AM459+AM461+AM463</f>
        <v>0</v>
      </c>
    </row>
    <row r="459" spans="1:43" ht="21" hidden="1" customHeight="1" x14ac:dyDescent="0.25">
      <c r="A459" s="122" t="s">
        <v>10</v>
      </c>
      <c r="B459" s="25">
        <v>913</v>
      </c>
      <c r="C459" s="8" t="s">
        <v>59</v>
      </c>
      <c r="D459" s="8" t="s">
        <v>170</v>
      </c>
      <c r="E459" s="8" t="s">
        <v>11</v>
      </c>
      <c r="F459" s="133"/>
      <c r="G459" s="133"/>
      <c r="H459" s="6">
        <f t="shared" si="168"/>
        <v>0</v>
      </c>
      <c r="I459" s="6"/>
      <c r="J459" s="6">
        <f t="shared" si="154"/>
        <v>0</v>
      </c>
      <c r="K459" s="6"/>
      <c r="L459" s="6"/>
      <c r="M459" s="6">
        <f t="shared" si="153"/>
        <v>0</v>
      </c>
      <c r="N459" s="6"/>
      <c r="O459" s="6"/>
      <c r="P459" s="6">
        <f t="shared" si="163"/>
        <v>0</v>
      </c>
      <c r="Q459" s="6"/>
      <c r="R459" s="6"/>
      <c r="S459" s="6">
        <f t="shared" si="161"/>
        <v>0</v>
      </c>
      <c r="T459" s="6"/>
      <c r="U459" s="6"/>
      <c r="V459" s="6">
        <f t="shared" si="151"/>
        <v>0</v>
      </c>
      <c r="W459" s="6"/>
      <c r="X459" s="6"/>
      <c r="Y459" s="6">
        <f t="shared" si="148"/>
        <v>0</v>
      </c>
      <c r="Z459" s="6"/>
      <c r="AA459" s="6"/>
      <c r="AB459" s="6">
        <f t="shared" si="174"/>
        <v>0</v>
      </c>
      <c r="AC459" s="6"/>
      <c r="AD459" s="6"/>
      <c r="AE459" s="6">
        <f t="shared" si="175"/>
        <v>0</v>
      </c>
      <c r="AF459" s="6"/>
      <c r="AG459" s="6"/>
      <c r="AH459" s="6">
        <f t="shared" si="149"/>
        <v>0</v>
      </c>
      <c r="AI459" s="6"/>
      <c r="AJ459" s="6"/>
      <c r="AK459" s="6">
        <f t="shared" si="150"/>
        <v>0</v>
      </c>
      <c r="AL459" s="133"/>
      <c r="AM459" s="133"/>
    </row>
    <row r="460" spans="1:43" ht="21" hidden="1" customHeight="1" x14ac:dyDescent="0.25">
      <c r="A460" s="122" t="s">
        <v>10</v>
      </c>
      <c r="B460" s="25">
        <v>913</v>
      </c>
      <c r="C460" s="8" t="s">
        <v>59</v>
      </c>
      <c r="D460" s="8" t="s">
        <v>171</v>
      </c>
      <c r="E460" s="8" t="s">
        <v>11</v>
      </c>
      <c r="F460" s="133"/>
      <c r="G460" s="133"/>
      <c r="H460" s="6">
        <f t="shared" si="168"/>
        <v>0</v>
      </c>
      <c r="I460" s="6"/>
      <c r="J460" s="6">
        <f t="shared" si="154"/>
        <v>0</v>
      </c>
      <c r="K460" s="6"/>
      <c r="L460" s="6"/>
      <c r="M460" s="6">
        <f t="shared" si="153"/>
        <v>0</v>
      </c>
      <c r="N460" s="6"/>
      <c r="O460" s="6"/>
      <c r="P460" s="6">
        <f t="shared" si="163"/>
        <v>0</v>
      </c>
      <c r="Q460" s="6"/>
      <c r="R460" s="6"/>
      <c r="S460" s="6">
        <f t="shared" si="161"/>
        <v>0</v>
      </c>
      <c r="T460" s="6"/>
      <c r="U460" s="6"/>
      <c r="V460" s="6">
        <f t="shared" si="151"/>
        <v>0</v>
      </c>
      <c r="W460" s="6"/>
      <c r="X460" s="6"/>
      <c r="Y460" s="6">
        <f t="shared" si="148"/>
        <v>0</v>
      </c>
      <c r="Z460" s="6"/>
      <c r="AA460" s="6"/>
      <c r="AB460" s="6">
        <f t="shared" si="174"/>
        <v>0</v>
      </c>
      <c r="AC460" s="6"/>
      <c r="AD460" s="6"/>
      <c r="AE460" s="6">
        <f t="shared" si="175"/>
        <v>0</v>
      </c>
      <c r="AF460" s="6"/>
      <c r="AG460" s="6"/>
      <c r="AH460" s="6">
        <f t="shared" si="149"/>
        <v>0</v>
      </c>
      <c r="AI460" s="6"/>
      <c r="AJ460" s="6"/>
      <c r="AK460" s="6">
        <f t="shared" si="150"/>
        <v>0</v>
      </c>
      <c r="AL460" s="133"/>
      <c r="AM460" s="133"/>
    </row>
    <row r="461" spans="1:43" ht="21" hidden="1" customHeight="1" x14ac:dyDescent="0.25">
      <c r="A461" s="1" t="s">
        <v>139</v>
      </c>
      <c r="B461" s="25">
        <v>913</v>
      </c>
      <c r="C461" s="8" t="s">
        <v>59</v>
      </c>
      <c r="D461" s="8" t="s">
        <v>171</v>
      </c>
      <c r="E461" s="8" t="s">
        <v>27</v>
      </c>
      <c r="F461" s="133"/>
      <c r="G461" s="133"/>
      <c r="H461" s="6">
        <f t="shared" si="168"/>
        <v>0</v>
      </c>
      <c r="I461" s="6"/>
      <c r="J461" s="6">
        <f t="shared" si="154"/>
        <v>0</v>
      </c>
      <c r="K461" s="6"/>
      <c r="L461" s="6"/>
      <c r="M461" s="6">
        <f t="shared" si="153"/>
        <v>0</v>
      </c>
      <c r="N461" s="6"/>
      <c r="O461" s="6"/>
      <c r="P461" s="6">
        <f t="shared" si="163"/>
        <v>0</v>
      </c>
      <c r="Q461" s="6"/>
      <c r="R461" s="6"/>
      <c r="S461" s="6">
        <f t="shared" si="161"/>
        <v>0</v>
      </c>
      <c r="T461" s="6"/>
      <c r="U461" s="6"/>
      <c r="V461" s="6">
        <f t="shared" si="151"/>
        <v>0</v>
      </c>
      <c r="W461" s="6"/>
      <c r="X461" s="6"/>
      <c r="Y461" s="6">
        <f t="shared" si="148"/>
        <v>0</v>
      </c>
      <c r="Z461" s="6"/>
      <c r="AA461" s="6"/>
      <c r="AB461" s="6">
        <f t="shared" si="174"/>
        <v>0</v>
      </c>
      <c r="AC461" s="6"/>
      <c r="AD461" s="6"/>
      <c r="AE461" s="6">
        <f t="shared" si="175"/>
        <v>0</v>
      </c>
      <c r="AF461" s="6"/>
      <c r="AG461" s="6"/>
      <c r="AH461" s="6">
        <f t="shared" ref="AH461:AH539" si="176">AE461+AF461+AG461</f>
        <v>0</v>
      </c>
      <c r="AI461" s="6"/>
      <c r="AJ461" s="6"/>
      <c r="AK461" s="6">
        <f t="shared" ref="AK461:AK539" si="177">AH461+AI461+AJ461</f>
        <v>0</v>
      </c>
      <c r="AL461" s="133"/>
      <c r="AM461" s="133"/>
      <c r="AQ461" s="8" t="s">
        <v>172</v>
      </c>
    </row>
    <row r="462" spans="1:43" ht="21" hidden="1" customHeight="1" x14ac:dyDescent="0.25">
      <c r="A462" s="1" t="s">
        <v>91</v>
      </c>
      <c r="B462" s="25">
        <v>913</v>
      </c>
      <c r="C462" s="8" t="s">
        <v>59</v>
      </c>
      <c r="D462" s="8" t="s">
        <v>172</v>
      </c>
      <c r="E462" s="8" t="s">
        <v>27</v>
      </c>
      <c r="F462" s="133"/>
      <c r="G462" s="133"/>
      <c r="H462" s="6">
        <f t="shared" si="168"/>
        <v>0</v>
      </c>
      <c r="I462" s="6"/>
      <c r="J462" s="6">
        <f t="shared" si="154"/>
        <v>0</v>
      </c>
      <c r="K462" s="6"/>
      <c r="L462" s="6"/>
      <c r="M462" s="6">
        <f t="shared" si="153"/>
        <v>0</v>
      </c>
      <c r="N462" s="6"/>
      <c r="O462" s="6"/>
      <c r="P462" s="6">
        <f t="shared" si="163"/>
        <v>0</v>
      </c>
      <c r="Q462" s="6"/>
      <c r="R462" s="6"/>
      <c r="S462" s="6">
        <f t="shared" si="161"/>
        <v>0</v>
      </c>
      <c r="T462" s="6"/>
      <c r="U462" s="6"/>
      <c r="V462" s="6">
        <f t="shared" si="151"/>
        <v>0</v>
      </c>
      <c r="W462" s="6"/>
      <c r="X462" s="6"/>
      <c r="Y462" s="6">
        <f t="shared" si="148"/>
        <v>0</v>
      </c>
      <c r="Z462" s="6"/>
      <c r="AA462" s="6"/>
      <c r="AB462" s="6">
        <f t="shared" si="174"/>
        <v>0</v>
      </c>
      <c r="AC462" s="6"/>
      <c r="AD462" s="6"/>
      <c r="AE462" s="6">
        <f t="shared" si="175"/>
        <v>0</v>
      </c>
      <c r="AF462" s="6"/>
      <c r="AG462" s="6"/>
      <c r="AH462" s="6">
        <f t="shared" si="176"/>
        <v>0</v>
      </c>
      <c r="AI462" s="6"/>
      <c r="AJ462" s="6"/>
      <c r="AK462" s="6">
        <f t="shared" si="177"/>
        <v>0</v>
      </c>
      <c r="AL462" s="133"/>
      <c r="AM462" s="133"/>
    </row>
    <row r="463" spans="1:43" ht="21" hidden="1" customHeight="1" x14ac:dyDescent="0.25">
      <c r="A463" s="1" t="s">
        <v>139</v>
      </c>
      <c r="B463" s="25">
        <v>913</v>
      </c>
      <c r="C463" s="8" t="s">
        <v>59</v>
      </c>
      <c r="D463" s="8" t="s">
        <v>170</v>
      </c>
      <c r="E463" s="8" t="s">
        <v>27</v>
      </c>
      <c r="F463" s="133"/>
      <c r="G463" s="133"/>
      <c r="H463" s="6">
        <f t="shared" si="168"/>
        <v>0</v>
      </c>
      <c r="I463" s="6"/>
      <c r="J463" s="6">
        <f t="shared" si="154"/>
        <v>0</v>
      </c>
      <c r="K463" s="6"/>
      <c r="L463" s="6"/>
      <c r="M463" s="6">
        <f t="shared" si="153"/>
        <v>0</v>
      </c>
      <c r="N463" s="6"/>
      <c r="O463" s="6"/>
      <c r="P463" s="6">
        <f t="shared" si="163"/>
        <v>0</v>
      </c>
      <c r="Q463" s="6"/>
      <c r="R463" s="6"/>
      <c r="S463" s="6">
        <f t="shared" si="161"/>
        <v>0</v>
      </c>
      <c r="T463" s="6"/>
      <c r="U463" s="6"/>
      <c r="V463" s="6">
        <f t="shared" si="151"/>
        <v>0</v>
      </c>
      <c r="W463" s="6"/>
      <c r="X463" s="6"/>
      <c r="Y463" s="6">
        <f t="shared" ref="Y463:Y543" si="178">V463+W463+X463</f>
        <v>0</v>
      </c>
      <c r="Z463" s="6"/>
      <c r="AA463" s="6"/>
      <c r="AB463" s="6">
        <f t="shared" si="174"/>
        <v>0</v>
      </c>
      <c r="AC463" s="6"/>
      <c r="AD463" s="6"/>
      <c r="AE463" s="6">
        <f t="shared" si="175"/>
        <v>0</v>
      </c>
      <c r="AF463" s="6"/>
      <c r="AG463" s="6"/>
      <c r="AH463" s="6">
        <f t="shared" si="176"/>
        <v>0</v>
      </c>
      <c r="AI463" s="6"/>
      <c r="AJ463" s="6"/>
      <c r="AK463" s="6">
        <f t="shared" si="177"/>
        <v>0</v>
      </c>
      <c r="AL463" s="133"/>
      <c r="AM463" s="133"/>
    </row>
    <row r="464" spans="1:43" ht="21" hidden="1" customHeight="1" x14ac:dyDescent="0.25">
      <c r="A464" s="1" t="s">
        <v>92</v>
      </c>
      <c r="B464" s="25">
        <v>913</v>
      </c>
      <c r="C464" s="8" t="s">
        <v>59</v>
      </c>
      <c r="D464" s="8" t="s">
        <v>170</v>
      </c>
      <c r="E464" s="8" t="s">
        <v>27</v>
      </c>
      <c r="F464" s="133"/>
      <c r="G464" s="133"/>
      <c r="H464" s="6">
        <f t="shared" si="168"/>
        <v>0</v>
      </c>
      <c r="I464" s="6"/>
      <c r="J464" s="6">
        <f t="shared" si="154"/>
        <v>0</v>
      </c>
      <c r="K464" s="6"/>
      <c r="L464" s="6"/>
      <c r="M464" s="6">
        <f t="shared" si="153"/>
        <v>0</v>
      </c>
      <c r="N464" s="6"/>
      <c r="O464" s="6"/>
      <c r="P464" s="6">
        <f t="shared" si="163"/>
        <v>0</v>
      </c>
      <c r="Q464" s="6"/>
      <c r="R464" s="6"/>
      <c r="S464" s="6">
        <f t="shared" si="161"/>
        <v>0</v>
      </c>
      <c r="T464" s="6"/>
      <c r="U464" s="6"/>
      <c r="V464" s="6">
        <f t="shared" ref="V464:V544" si="179">S464+T464+U464</f>
        <v>0</v>
      </c>
      <c r="W464" s="6"/>
      <c r="X464" s="6"/>
      <c r="Y464" s="6">
        <f t="shared" si="178"/>
        <v>0</v>
      </c>
      <c r="Z464" s="6"/>
      <c r="AA464" s="6"/>
      <c r="AB464" s="6">
        <f t="shared" si="174"/>
        <v>0</v>
      </c>
      <c r="AC464" s="6"/>
      <c r="AD464" s="6"/>
      <c r="AE464" s="6">
        <f t="shared" si="175"/>
        <v>0</v>
      </c>
      <c r="AF464" s="6"/>
      <c r="AG464" s="6"/>
      <c r="AH464" s="6">
        <f t="shared" si="176"/>
        <v>0</v>
      </c>
      <c r="AI464" s="6"/>
      <c r="AJ464" s="6"/>
      <c r="AK464" s="6">
        <f t="shared" si="177"/>
        <v>0</v>
      </c>
      <c r="AL464" s="133"/>
      <c r="AM464" s="133"/>
    </row>
    <row r="465" spans="1:41" ht="65.25" customHeight="1" x14ac:dyDescent="0.25">
      <c r="A465" s="168" t="s">
        <v>475</v>
      </c>
      <c r="B465" s="208">
        <v>913</v>
      </c>
      <c r="C465" s="185" t="s">
        <v>59</v>
      </c>
      <c r="D465" s="185" t="s">
        <v>173</v>
      </c>
      <c r="E465" s="185"/>
      <c r="F465" s="186">
        <f>F466+F467</f>
        <v>517.79999999999995</v>
      </c>
      <c r="G465" s="186">
        <f>G466</f>
        <v>0</v>
      </c>
      <c r="H465" s="186">
        <f t="shared" si="168"/>
        <v>517.79999999999995</v>
      </c>
      <c r="I465" s="186">
        <f>I466+I467</f>
        <v>0</v>
      </c>
      <c r="J465" s="186">
        <f t="shared" si="154"/>
        <v>517.79999999999995</v>
      </c>
      <c r="K465" s="186">
        <f>K466+K467</f>
        <v>0</v>
      </c>
      <c r="L465" s="186">
        <f>L466+L467</f>
        <v>0</v>
      </c>
      <c r="M465" s="186">
        <f t="shared" si="153"/>
        <v>517.79999999999995</v>
      </c>
      <c r="N465" s="186">
        <f>N466+N467</f>
        <v>0</v>
      </c>
      <c r="O465" s="186">
        <f>O466+O467</f>
        <v>0</v>
      </c>
      <c r="P465" s="186">
        <f t="shared" si="163"/>
        <v>517.79999999999995</v>
      </c>
      <c r="Q465" s="186">
        <f>Q466+Q467</f>
        <v>0</v>
      </c>
      <c r="R465" s="186">
        <f>R466+R467</f>
        <v>0</v>
      </c>
      <c r="S465" s="186">
        <f t="shared" si="161"/>
        <v>517.79999999999995</v>
      </c>
      <c r="T465" s="186">
        <f>T466+T467</f>
        <v>0</v>
      </c>
      <c r="U465" s="186">
        <f>U466+U467</f>
        <v>0</v>
      </c>
      <c r="V465" s="186">
        <f t="shared" si="179"/>
        <v>517.79999999999995</v>
      </c>
      <c r="W465" s="186">
        <f>W466+W467</f>
        <v>0</v>
      </c>
      <c r="X465" s="186">
        <f>X466+X467</f>
        <v>0</v>
      </c>
      <c r="Y465" s="186">
        <f t="shared" si="178"/>
        <v>517.79999999999995</v>
      </c>
      <c r="Z465" s="186">
        <f>Z466+Z467</f>
        <v>0</v>
      </c>
      <c r="AA465" s="186">
        <f>AA466+AA467</f>
        <v>0</v>
      </c>
      <c r="AB465" s="186">
        <f t="shared" si="174"/>
        <v>517.79999999999995</v>
      </c>
      <c r="AC465" s="186">
        <f>AC466+AC467</f>
        <v>0</v>
      </c>
      <c r="AD465" s="186">
        <f>AD466+AD467</f>
        <v>0</v>
      </c>
      <c r="AE465" s="186">
        <f t="shared" si="175"/>
        <v>517.79999999999995</v>
      </c>
      <c r="AF465" s="186">
        <f>AF466+AF467</f>
        <v>0</v>
      </c>
      <c r="AG465" s="186">
        <f>AG466+AG467</f>
        <v>0</v>
      </c>
      <c r="AH465" s="186">
        <f t="shared" si="176"/>
        <v>517.79999999999995</v>
      </c>
      <c r="AI465" s="186">
        <f>AI466+AI467</f>
        <v>0</v>
      </c>
      <c r="AJ465" s="186">
        <f>AJ466+AJ467</f>
        <v>0</v>
      </c>
      <c r="AK465" s="186">
        <f t="shared" si="177"/>
        <v>517.79999999999995</v>
      </c>
      <c r="AL465" s="186">
        <f>AL466+AL467</f>
        <v>517.79999999999995</v>
      </c>
      <c r="AM465" s="186">
        <f>AM466+AM467</f>
        <v>517.79999999999995</v>
      </c>
    </row>
    <row r="466" spans="1:41" ht="21" customHeight="1" x14ac:dyDescent="0.25">
      <c r="A466" s="122" t="s">
        <v>10</v>
      </c>
      <c r="B466" s="25">
        <v>913</v>
      </c>
      <c r="C466" s="8" t="s">
        <v>59</v>
      </c>
      <c r="D466" s="8" t="s">
        <v>173</v>
      </c>
      <c r="E466" s="8" t="s">
        <v>11</v>
      </c>
      <c r="F466" s="6">
        <v>472.8</v>
      </c>
      <c r="G466" s="6"/>
      <c r="H466" s="6">
        <f t="shared" si="168"/>
        <v>472.8</v>
      </c>
      <c r="I466" s="6"/>
      <c r="J466" s="6">
        <f t="shared" si="154"/>
        <v>472.8</v>
      </c>
      <c r="K466" s="6"/>
      <c r="L466" s="6"/>
      <c r="M466" s="6">
        <f t="shared" si="153"/>
        <v>472.8</v>
      </c>
      <c r="N466" s="6"/>
      <c r="O466" s="6"/>
      <c r="P466" s="6">
        <f t="shared" si="163"/>
        <v>472.8</v>
      </c>
      <c r="Q466" s="6"/>
      <c r="R466" s="6"/>
      <c r="S466" s="6">
        <f t="shared" si="161"/>
        <v>472.8</v>
      </c>
      <c r="T466" s="6"/>
      <c r="U466" s="6"/>
      <c r="V466" s="6">
        <f t="shared" si="179"/>
        <v>472.8</v>
      </c>
      <c r="W466" s="6"/>
      <c r="X466" s="6"/>
      <c r="Y466" s="6">
        <f t="shared" si="178"/>
        <v>472.8</v>
      </c>
      <c r="Z466" s="6"/>
      <c r="AA466" s="6"/>
      <c r="AB466" s="6">
        <f t="shared" si="174"/>
        <v>472.8</v>
      </c>
      <c r="AC466" s="6"/>
      <c r="AD466" s="6"/>
      <c r="AE466" s="6">
        <f t="shared" si="175"/>
        <v>472.8</v>
      </c>
      <c r="AF466" s="6"/>
      <c r="AG466" s="6"/>
      <c r="AH466" s="6">
        <f t="shared" si="176"/>
        <v>472.8</v>
      </c>
      <c r="AI466" s="6"/>
      <c r="AJ466" s="6"/>
      <c r="AK466" s="6">
        <f t="shared" si="177"/>
        <v>472.8</v>
      </c>
      <c r="AL466" s="6">
        <v>472.8</v>
      </c>
      <c r="AM466" s="6">
        <v>472.8</v>
      </c>
    </row>
    <row r="467" spans="1:41" ht="21" customHeight="1" x14ac:dyDescent="0.25">
      <c r="A467" s="128" t="s">
        <v>69</v>
      </c>
      <c r="B467" s="25">
        <v>913</v>
      </c>
      <c r="C467" s="8" t="s">
        <v>59</v>
      </c>
      <c r="D467" s="8" t="s">
        <v>173</v>
      </c>
      <c r="E467" s="8" t="s">
        <v>70</v>
      </c>
      <c r="F467" s="6">
        <v>45</v>
      </c>
      <c r="G467" s="6"/>
      <c r="H467" s="6">
        <f t="shared" si="168"/>
        <v>45</v>
      </c>
      <c r="I467" s="6"/>
      <c r="J467" s="6">
        <f t="shared" si="154"/>
        <v>45</v>
      </c>
      <c r="K467" s="6"/>
      <c r="L467" s="6"/>
      <c r="M467" s="6">
        <f t="shared" si="153"/>
        <v>45</v>
      </c>
      <c r="N467" s="6"/>
      <c r="O467" s="6"/>
      <c r="P467" s="6">
        <f t="shared" si="163"/>
        <v>45</v>
      </c>
      <c r="Q467" s="6"/>
      <c r="R467" s="6"/>
      <c r="S467" s="6">
        <f t="shared" si="161"/>
        <v>45</v>
      </c>
      <c r="T467" s="6"/>
      <c r="U467" s="6"/>
      <c r="V467" s="6">
        <f t="shared" si="179"/>
        <v>45</v>
      </c>
      <c r="W467" s="6"/>
      <c r="X467" s="6"/>
      <c r="Y467" s="6">
        <f t="shared" si="178"/>
        <v>45</v>
      </c>
      <c r="Z467" s="6"/>
      <c r="AA467" s="6"/>
      <c r="AB467" s="6">
        <f t="shared" si="174"/>
        <v>45</v>
      </c>
      <c r="AC467" s="6"/>
      <c r="AD467" s="6"/>
      <c r="AE467" s="6">
        <f t="shared" si="175"/>
        <v>45</v>
      </c>
      <c r="AF467" s="6"/>
      <c r="AG467" s="6"/>
      <c r="AH467" s="6">
        <f t="shared" si="176"/>
        <v>45</v>
      </c>
      <c r="AI467" s="6"/>
      <c r="AJ467" s="6"/>
      <c r="AK467" s="6">
        <f t="shared" si="177"/>
        <v>45</v>
      </c>
      <c r="AL467" s="6">
        <v>45</v>
      </c>
      <c r="AM467" s="6">
        <v>45</v>
      </c>
    </row>
    <row r="468" spans="1:41" ht="72" customHeight="1" x14ac:dyDescent="0.25">
      <c r="A468" s="169" t="s">
        <v>474</v>
      </c>
      <c r="B468" s="208">
        <v>913</v>
      </c>
      <c r="C468" s="185" t="s">
        <v>59</v>
      </c>
      <c r="D468" s="185" t="s">
        <v>202</v>
      </c>
      <c r="E468" s="185"/>
      <c r="F468" s="186">
        <f>F469+F470</f>
        <v>60</v>
      </c>
      <c r="G468" s="186"/>
      <c r="H468" s="186">
        <f t="shared" si="168"/>
        <v>60</v>
      </c>
      <c r="I468" s="186">
        <f>I469</f>
        <v>0</v>
      </c>
      <c r="J468" s="186">
        <f t="shared" si="154"/>
        <v>60</v>
      </c>
      <c r="K468" s="186">
        <f>K469</f>
        <v>0</v>
      </c>
      <c r="L468" s="186">
        <f>L469</f>
        <v>0</v>
      </c>
      <c r="M468" s="186">
        <f t="shared" si="153"/>
        <v>60</v>
      </c>
      <c r="N468" s="186">
        <f>N469</f>
        <v>0</v>
      </c>
      <c r="O468" s="186">
        <f>O469</f>
        <v>0</v>
      </c>
      <c r="P468" s="186">
        <f t="shared" si="163"/>
        <v>60</v>
      </c>
      <c r="Q468" s="186">
        <f>Q469</f>
        <v>0</v>
      </c>
      <c r="R468" s="186">
        <f>R469</f>
        <v>0</v>
      </c>
      <c r="S468" s="186">
        <f t="shared" si="161"/>
        <v>60</v>
      </c>
      <c r="T468" s="186">
        <f>T469</f>
        <v>0</v>
      </c>
      <c r="U468" s="186">
        <f>U469</f>
        <v>0</v>
      </c>
      <c r="V468" s="186">
        <f t="shared" si="179"/>
        <v>60</v>
      </c>
      <c r="W468" s="186">
        <f>W469</f>
        <v>0</v>
      </c>
      <c r="X468" s="186">
        <f>X469</f>
        <v>0</v>
      </c>
      <c r="Y468" s="186">
        <f t="shared" si="178"/>
        <v>60</v>
      </c>
      <c r="Z468" s="186">
        <f>Z469</f>
        <v>0</v>
      </c>
      <c r="AA468" s="186">
        <f>AA469</f>
        <v>0</v>
      </c>
      <c r="AB468" s="186">
        <f t="shared" si="174"/>
        <v>60</v>
      </c>
      <c r="AC468" s="186">
        <f>AC469</f>
        <v>0</v>
      </c>
      <c r="AD468" s="186">
        <f>AD469</f>
        <v>0</v>
      </c>
      <c r="AE468" s="186">
        <f t="shared" si="175"/>
        <v>60</v>
      </c>
      <c r="AF468" s="186">
        <f>AF469</f>
        <v>0</v>
      </c>
      <c r="AG468" s="186">
        <f>AG469</f>
        <v>0</v>
      </c>
      <c r="AH468" s="186">
        <f t="shared" si="176"/>
        <v>60</v>
      </c>
      <c r="AI468" s="186">
        <f>AI469</f>
        <v>0</v>
      </c>
      <c r="AJ468" s="186">
        <f>AJ469</f>
        <v>0</v>
      </c>
      <c r="AK468" s="186">
        <f t="shared" si="177"/>
        <v>60</v>
      </c>
      <c r="AL468" s="186">
        <f>AL469+AL470</f>
        <v>60</v>
      </c>
      <c r="AM468" s="186">
        <f>AM469+AM470</f>
        <v>60</v>
      </c>
    </row>
    <row r="469" spans="1:41" ht="33.75" customHeight="1" x14ac:dyDescent="0.25">
      <c r="A469" s="7" t="s">
        <v>10</v>
      </c>
      <c r="B469" s="25">
        <v>913</v>
      </c>
      <c r="C469" s="8" t="s">
        <v>59</v>
      </c>
      <c r="D469" s="8" t="s">
        <v>202</v>
      </c>
      <c r="E469" s="8" t="s">
        <v>11</v>
      </c>
      <c r="F469" s="6">
        <v>10</v>
      </c>
      <c r="G469" s="6"/>
      <c r="H469" s="6">
        <f t="shared" ref="H469:H515" si="180">F469+G469</f>
        <v>10</v>
      </c>
      <c r="I469" s="6"/>
      <c r="J469" s="6">
        <f t="shared" si="154"/>
        <v>10</v>
      </c>
      <c r="K469" s="6"/>
      <c r="L469" s="6"/>
      <c r="M469" s="6">
        <f t="shared" si="153"/>
        <v>10</v>
      </c>
      <c r="N469" s="6"/>
      <c r="O469" s="6"/>
      <c r="P469" s="6">
        <f t="shared" si="163"/>
        <v>10</v>
      </c>
      <c r="Q469" s="6"/>
      <c r="R469" s="6"/>
      <c r="S469" s="6">
        <f t="shared" si="161"/>
        <v>10</v>
      </c>
      <c r="T469" s="6"/>
      <c r="U469" s="6"/>
      <c r="V469" s="6">
        <f t="shared" si="179"/>
        <v>10</v>
      </c>
      <c r="W469" s="6"/>
      <c r="X469" s="6"/>
      <c r="Y469" s="6">
        <f t="shared" si="178"/>
        <v>10</v>
      </c>
      <c r="Z469" s="6"/>
      <c r="AA469" s="6"/>
      <c r="AB469" s="6">
        <f t="shared" si="174"/>
        <v>10</v>
      </c>
      <c r="AC469" s="6"/>
      <c r="AD469" s="6"/>
      <c r="AE469" s="6">
        <f t="shared" si="175"/>
        <v>10</v>
      </c>
      <c r="AF469" s="6"/>
      <c r="AG469" s="6"/>
      <c r="AH469" s="6">
        <f t="shared" si="176"/>
        <v>10</v>
      </c>
      <c r="AI469" s="6"/>
      <c r="AJ469" s="6"/>
      <c r="AK469" s="6">
        <f t="shared" si="177"/>
        <v>10</v>
      </c>
      <c r="AL469" s="6">
        <v>10</v>
      </c>
      <c r="AM469" s="6">
        <v>10</v>
      </c>
    </row>
    <row r="470" spans="1:41" ht="33.75" customHeight="1" x14ac:dyDescent="0.25">
      <c r="A470" s="7" t="s">
        <v>69</v>
      </c>
      <c r="B470" s="25">
        <v>913</v>
      </c>
      <c r="C470" s="8" t="s">
        <v>59</v>
      </c>
      <c r="D470" s="8" t="s">
        <v>202</v>
      </c>
      <c r="E470" s="8" t="s">
        <v>70</v>
      </c>
      <c r="F470" s="6">
        <v>50</v>
      </c>
      <c r="G470" s="6"/>
      <c r="H470" s="6">
        <f t="shared" si="180"/>
        <v>50</v>
      </c>
      <c r="I470" s="6"/>
      <c r="J470" s="6">
        <f t="shared" si="154"/>
        <v>50</v>
      </c>
      <c r="K470" s="6"/>
      <c r="L470" s="6"/>
      <c r="M470" s="6">
        <f t="shared" si="153"/>
        <v>50</v>
      </c>
      <c r="N470" s="6"/>
      <c r="O470" s="6"/>
      <c r="P470" s="6">
        <f t="shared" si="163"/>
        <v>50</v>
      </c>
      <c r="Q470" s="6"/>
      <c r="R470" s="6"/>
      <c r="S470" s="6">
        <f t="shared" si="161"/>
        <v>50</v>
      </c>
      <c r="T470" s="6"/>
      <c r="U470" s="6"/>
      <c r="V470" s="6">
        <f t="shared" si="179"/>
        <v>50</v>
      </c>
      <c r="W470" s="6"/>
      <c r="X470" s="6"/>
      <c r="Y470" s="6">
        <f t="shared" si="178"/>
        <v>50</v>
      </c>
      <c r="Z470" s="6"/>
      <c r="AA470" s="6"/>
      <c r="AB470" s="6">
        <f t="shared" si="174"/>
        <v>50</v>
      </c>
      <c r="AC470" s="6"/>
      <c r="AD470" s="6"/>
      <c r="AE470" s="6">
        <f t="shared" si="175"/>
        <v>50</v>
      </c>
      <c r="AF470" s="6"/>
      <c r="AG470" s="6"/>
      <c r="AH470" s="6">
        <f t="shared" si="176"/>
        <v>50</v>
      </c>
      <c r="AI470" s="6"/>
      <c r="AJ470" s="6"/>
      <c r="AK470" s="6">
        <f t="shared" si="177"/>
        <v>50</v>
      </c>
      <c r="AL470" s="6">
        <v>50</v>
      </c>
      <c r="AM470" s="6">
        <v>50</v>
      </c>
    </row>
    <row r="471" spans="1:41" ht="48.75" hidden="1" customHeight="1" x14ac:dyDescent="0.25">
      <c r="A471" s="170" t="s">
        <v>396</v>
      </c>
      <c r="B471" s="209">
        <v>913</v>
      </c>
      <c r="C471" s="192" t="s">
        <v>59</v>
      </c>
      <c r="D471" s="210" t="s">
        <v>198</v>
      </c>
      <c r="E471" s="192"/>
      <c r="F471" s="193">
        <f>F472+F475+F478</f>
        <v>0</v>
      </c>
      <c r="G471" s="193">
        <f>G472+G475+G478</f>
        <v>0</v>
      </c>
      <c r="H471" s="193">
        <f t="shared" si="180"/>
        <v>0</v>
      </c>
      <c r="I471" s="193">
        <f>I472+I475+I478</f>
        <v>0</v>
      </c>
      <c r="J471" s="193">
        <f t="shared" si="154"/>
        <v>0</v>
      </c>
      <c r="K471" s="193">
        <f>K472+K475+K478</f>
        <v>0</v>
      </c>
      <c r="L471" s="193">
        <f>L472+L475+L478</f>
        <v>0</v>
      </c>
      <c r="M471" s="193">
        <f t="shared" si="153"/>
        <v>0</v>
      </c>
      <c r="N471" s="193">
        <f t="shared" ref="N471:T471" si="181">N472+N475+N478</f>
        <v>0</v>
      </c>
      <c r="O471" s="193">
        <f t="shared" si="181"/>
        <v>0</v>
      </c>
      <c r="P471" s="193">
        <f t="shared" si="181"/>
        <v>0</v>
      </c>
      <c r="Q471" s="193">
        <f t="shared" si="181"/>
        <v>0</v>
      </c>
      <c r="R471" s="193">
        <f t="shared" si="181"/>
        <v>0</v>
      </c>
      <c r="S471" s="193">
        <f t="shared" si="181"/>
        <v>0</v>
      </c>
      <c r="T471" s="193">
        <f t="shared" si="181"/>
        <v>0</v>
      </c>
      <c r="U471" s="193">
        <f>U479</f>
        <v>0</v>
      </c>
      <c r="V471" s="193">
        <f t="shared" si="179"/>
        <v>0</v>
      </c>
      <c r="W471" s="193">
        <f>W472+W475+W478</f>
        <v>0</v>
      </c>
      <c r="X471" s="193">
        <f>X472+X475+X478</f>
        <v>0</v>
      </c>
      <c r="Y471" s="193">
        <f t="shared" si="178"/>
        <v>0</v>
      </c>
      <c r="Z471" s="193">
        <f>Z472+Z475+Z478</f>
        <v>0</v>
      </c>
      <c r="AA471" s="193">
        <f>AA472+AA475+AA478+AA479</f>
        <v>0</v>
      </c>
      <c r="AB471" s="193">
        <f t="shared" si="174"/>
        <v>0</v>
      </c>
      <c r="AC471" s="193">
        <f>AC472+AC475+AC478</f>
        <v>0</v>
      </c>
      <c r="AD471" s="193">
        <f>AD472+AD475+AD478</f>
        <v>0</v>
      </c>
      <c r="AE471" s="193">
        <f t="shared" si="175"/>
        <v>0</v>
      </c>
      <c r="AF471" s="193">
        <f>AF472+AF475+AF478</f>
        <v>0</v>
      </c>
      <c r="AG471" s="193">
        <f>AG472+AG475+AG478</f>
        <v>0</v>
      </c>
      <c r="AH471" s="193">
        <f t="shared" si="176"/>
        <v>0</v>
      </c>
      <c r="AI471" s="193">
        <f>AI472+AI475+AI478</f>
        <v>0</v>
      </c>
      <c r="AJ471" s="193">
        <f>AJ472+AJ475+AJ478</f>
        <v>0</v>
      </c>
      <c r="AK471" s="193">
        <f t="shared" si="177"/>
        <v>0</v>
      </c>
      <c r="AL471" s="193">
        <f>AL472+AL475+AL478</f>
        <v>0</v>
      </c>
      <c r="AM471" s="193">
        <f>AM472+AM475+AM478</f>
        <v>0</v>
      </c>
    </row>
    <row r="472" spans="1:41" ht="50.25" hidden="1" customHeight="1" x14ac:dyDescent="0.25">
      <c r="A472" s="141" t="s">
        <v>90</v>
      </c>
      <c r="B472" s="25">
        <v>913</v>
      </c>
      <c r="C472" s="8" t="s">
        <v>59</v>
      </c>
      <c r="D472" s="8" t="s">
        <v>201</v>
      </c>
      <c r="E472" s="8"/>
      <c r="F472" s="133">
        <f>F473+F474</f>
        <v>0</v>
      </c>
      <c r="G472" s="133">
        <f>G473+G474</f>
        <v>0</v>
      </c>
      <c r="H472" s="6">
        <f t="shared" si="180"/>
        <v>0</v>
      </c>
      <c r="I472" s="6"/>
      <c r="J472" s="6">
        <f t="shared" si="154"/>
        <v>0</v>
      </c>
      <c r="K472" s="6"/>
      <c r="L472" s="6"/>
      <c r="M472" s="6">
        <f t="shared" si="153"/>
        <v>0</v>
      </c>
      <c r="N472" s="6"/>
      <c r="O472" s="6"/>
      <c r="P472" s="6">
        <f t="shared" si="163"/>
        <v>0</v>
      </c>
      <c r="Q472" s="6">
        <f>Q473+Q474</f>
        <v>0</v>
      </c>
      <c r="R472" s="6">
        <f>R473+R474</f>
        <v>0</v>
      </c>
      <c r="S472" s="6">
        <f t="shared" si="161"/>
        <v>0</v>
      </c>
      <c r="T472" s="6"/>
      <c r="U472" s="6"/>
      <c r="V472" s="6">
        <f t="shared" si="179"/>
        <v>0</v>
      </c>
      <c r="W472" s="6"/>
      <c r="X472" s="6"/>
      <c r="Y472" s="6">
        <f t="shared" si="178"/>
        <v>0</v>
      </c>
      <c r="Z472" s="6">
        <f>Z473+Z474</f>
        <v>0</v>
      </c>
      <c r="AA472" s="6"/>
      <c r="AB472" s="6">
        <f t="shared" si="174"/>
        <v>0</v>
      </c>
      <c r="AC472" s="6"/>
      <c r="AD472" s="6"/>
      <c r="AE472" s="6">
        <f t="shared" si="175"/>
        <v>0</v>
      </c>
      <c r="AF472" s="6"/>
      <c r="AG472" s="6"/>
      <c r="AH472" s="6">
        <f t="shared" si="176"/>
        <v>0</v>
      </c>
      <c r="AI472" s="6"/>
      <c r="AJ472" s="6"/>
      <c r="AK472" s="6">
        <f t="shared" si="177"/>
        <v>0</v>
      </c>
      <c r="AL472" s="133">
        <f>AL473+AL474</f>
        <v>0</v>
      </c>
      <c r="AM472" s="133">
        <f>AM473+AM474</f>
        <v>0</v>
      </c>
    </row>
    <row r="473" spans="1:41" ht="21" hidden="1" customHeight="1" x14ac:dyDescent="0.25">
      <c r="A473" s="122" t="s">
        <v>10</v>
      </c>
      <c r="B473" s="25">
        <v>913</v>
      </c>
      <c r="C473" s="8" t="s">
        <v>59</v>
      </c>
      <c r="D473" s="8" t="s">
        <v>201</v>
      </c>
      <c r="E473" s="8" t="s">
        <v>11</v>
      </c>
      <c r="F473" s="6"/>
      <c r="G473" s="6"/>
      <c r="H473" s="6">
        <f t="shared" si="180"/>
        <v>0</v>
      </c>
      <c r="I473" s="6"/>
      <c r="J473" s="6">
        <f t="shared" si="154"/>
        <v>0</v>
      </c>
      <c r="K473" s="6"/>
      <c r="L473" s="6"/>
      <c r="M473" s="6">
        <f t="shared" ref="M473:M552" si="182">J473+K473+L473</f>
        <v>0</v>
      </c>
      <c r="N473" s="6"/>
      <c r="O473" s="6"/>
      <c r="P473" s="6">
        <f t="shared" si="163"/>
        <v>0</v>
      </c>
      <c r="Q473" s="6"/>
      <c r="R473" s="6"/>
      <c r="S473" s="6">
        <f t="shared" si="161"/>
        <v>0</v>
      </c>
      <c r="T473" s="6"/>
      <c r="U473" s="6"/>
      <c r="V473" s="6">
        <f t="shared" si="179"/>
        <v>0</v>
      </c>
      <c r="W473" s="6"/>
      <c r="X473" s="6"/>
      <c r="Y473" s="6">
        <f t="shared" si="178"/>
        <v>0</v>
      </c>
      <c r="Z473" s="6"/>
      <c r="AA473" s="6"/>
      <c r="AB473" s="6">
        <f t="shared" si="174"/>
        <v>0</v>
      </c>
      <c r="AC473" s="6"/>
      <c r="AD473" s="6"/>
      <c r="AE473" s="6">
        <f t="shared" si="175"/>
        <v>0</v>
      </c>
      <c r="AF473" s="6"/>
      <c r="AG473" s="6"/>
      <c r="AH473" s="6">
        <f t="shared" si="176"/>
        <v>0</v>
      </c>
      <c r="AI473" s="6"/>
      <c r="AJ473" s="6"/>
      <c r="AK473" s="6">
        <f t="shared" si="177"/>
        <v>0</v>
      </c>
      <c r="AL473" s="6"/>
      <c r="AM473" s="6"/>
      <c r="AO473" s="96">
        <f>J473+J476</f>
        <v>0</v>
      </c>
    </row>
    <row r="474" spans="1:41" ht="21" hidden="1" customHeight="1" x14ac:dyDescent="0.25">
      <c r="A474" s="1" t="s">
        <v>139</v>
      </c>
      <c r="B474" s="25">
        <v>913</v>
      </c>
      <c r="C474" s="8" t="s">
        <v>59</v>
      </c>
      <c r="D474" s="8" t="s">
        <v>201</v>
      </c>
      <c r="E474" s="8" t="s">
        <v>27</v>
      </c>
      <c r="F474" s="6"/>
      <c r="G474" s="6"/>
      <c r="H474" s="6">
        <f t="shared" si="180"/>
        <v>0</v>
      </c>
      <c r="I474" s="6"/>
      <c r="J474" s="6">
        <f t="shared" ref="J474:J553" si="183">H474+I474</f>
        <v>0</v>
      </c>
      <c r="K474" s="6"/>
      <c r="L474" s="6"/>
      <c r="M474" s="6">
        <f t="shared" si="182"/>
        <v>0</v>
      </c>
      <c r="N474" s="6"/>
      <c r="O474" s="6"/>
      <c r="P474" s="6">
        <f t="shared" si="163"/>
        <v>0</v>
      </c>
      <c r="Q474" s="6"/>
      <c r="R474" s="6"/>
      <c r="S474" s="6">
        <f t="shared" si="161"/>
        <v>0</v>
      </c>
      <c r="T474" s="6"/>
      <c r="U474" s="6"/>
      <c r="V474" s="6">
        <f t="shared" si="179"/>
        <v>0</v>
      </c>
      <c r="W474" s="6"/>
      <c r="X474" s="6"/>
      <c r="Y474" s="6">
        <f t="shared" si="178"/>
        <v>0</v>
      </c>
      <c r="Z474" s="6"/>
      <c r="AA474" s="6"/>
      <c r="AB474" s="6">
        <f t="shared" si="174"/>
        <v>0</v>
      </c>
      <c r="AC474" s="6"/>
      <c r="AD474" s="6"/>
      <c r="AE474" s="6">
        <f t="shared" si="175"/>
        <v>0</v>
      </c>
      <c r="AF474" s="6"/>
      <c r="AG474" s="6"/>
      <c r="AH474" s="6">
        <f t="shared" si="176"/>
        <v>0</v>
      </c>
      <c r="AI474" s="6"/>
      <c r="AJ474" s="6"/>
      <c r="AK474" s="6">
        <f t="shared" si="177"/>
        <v>0</v>
      </c>
      <c r="AL474" s="6"/>
      <c r="AM474" s="6"/>
    </row>
    <row r="475" spans="1:41" ht="60" hidden="1" customHeight="1" x14ac:dyDescent="0.25">
      <c r="A475" s="9" t="s">
        <v>197</v>
      </c>
      <c r="B475" s="25">
        <v>913</v>
      </c>
      <c r="C475" s="8" t="s">
        <v>59</v>
      </c>
      <c r="D475" s="4" t="s">
        <v>199</v>
      </c>
      <c r="E475" s="8"/>
      <c r="F475" s="133">
        <f>F476+F477</f>
        <v>0</v>
      </c>
      <c r="G475" s="133">
        <f>G476+G477</f>
        <v>0</v>
      </c>
      <c r="H475" s="6">
        <f t="shared" si="180"/>
        <v>0</v>
      </c>
      <c r="I475" s="6"/>
      <c r="J475" s="6">
        <f t="shared" si="183"/>
        <v>0</v>
      </c>
      <c r="K475" s="6"/>
      <c r="L475" s="6"/>
      <c r="M475" s="6">
        <f t="shared" si="182"/>
        <v>0</v>
      </c>
      <c r="N475" s="6"/>
      <c r="O475" s="6"/>
      <c r="P475" s="6">
        <f t="shared" si="163"/>
        <v>0</v>
      </c>
      <c r="Q475" s="6">
        <f>Q476+Q477</f>
        <v>0</v>
      </c>
      <c r="R475" s="6"/>
      <c r="S475" s="6">
        <f t="shared" si="161"/>
        <v>0</v>
      </c>
      <c r="T475" s="6"/>
      <c r="U475" s="6"/>
      <c r="V475" s="6">
        <f t="shared" si="179"/>
        <v>0</v>
      </c>
      <c r="W475" s="6"/>
      <c r="X475" s="6"/>
      <c r="Y475" s="6">
        <f t="shared" si="178"/>
        <v>0</v>
      </c>
      <c r="Z475" s="6"/>
      <c r="AA475" s="6"/>
      <c r="AB475" s="6">
        <f t="shared" si="174"/>
        <v>0</v>
      </c>
      <c r="AC475" s="6"/>
      <c r="AD475" s="6"/>
      <c r="AE475" s="6">
        <f t="shared" si="175"/>
        <v>0</v>
      </c>
      <c r="AF475" s="6"/>
      <c r="AG475" s="6"/>
      <c r="AH475" s="6">
        <f t="shared" si="176"/>
        <v>0</v>
      </c>
      <c r="AI475" s="6"/>
      <c r="AJ475" s="6"/>
      <c r="AK475" s="6">
        <f t="shared" si="177"/>
        <v>0</v>
      </c>
      <c r="AL475" s="133">
        <f>AL476+AL477</f>
        <v>0</v>
      </c>
      <c r="AM475" s="133">
        <f>AM476+AM477</f>
        <v>0</v>
      </c>
      <c r="AN475" s="32">
        <v>600</v>
      </c>
      <c r="AO475" s="96">
        <f>J478</f>
        <v>0</v>
      </c>
    </row>
    <row r="476" spans="1:41" ht="21" hidden="1" customHeight="1" x14ac:dyDescent="0.25">
      <c r="A476" s="128" t="s">
        <v>16</v>
      </c>
      <c r="B476" s="25">
        <v>913</v>
      </c>
      <c r="C476" s="8" t="s">
        <v>59</v>
      </c>
      <c r="D476" s="4" t="s">
        <v>199</v>
      </c>
      <c r="E476" s="8" t="s">
        <v>11</v>
      </c>
      <c r="F476" s="6"/>
      <c r="G476" s="6"/>
      <c r="H476" s="6">
        <f t="shared" si="180"/>
        <v>0</v>
      </c>
      <c r="I476" s="6"/>
      <c r="J476" s="6">
        <f t="shared" si="183"/>
        <v>0</v>
      </c>
      <c r="K476" s="6"/>
      <c r="L476" s="6"/>
      <c r="M476" s="6">
        <f t="shared" si="182"/>
        <v>0</v>
      </c>
      <c r="N476" s="6"/>
      <c r="O476" s="6"/>
      <c r="P476" s="6">
        <f t="shared" si="163"/>
        <v>0</v>
      </c>
      <c r="Q476" s="6"/>
      <c r="R476" s="6"/>
      <c r="S476" s="6">
        <f t="shared" si="161"/>
        <v>0</v>
      </c>
      <c r="T476" s="6"/>
      <c r="U476" s="6"/>
      <c r="V476" s="6">
        <f t="shared" si="179"/>
        <v>0</v>
      </c>
      <c r="W476" s="6"/>
      <c r="X476" s="6"/>
      <c r="Y476" s="6">
        <f t="shared" si="178"/>
        <v>0</v>
      </c>
      <c r="Z476" s="6"/>
      <c r="AA476" s="6"/>
      <c r="AB476" s="6">
        <f t="shared" si="174"/>
        <v>0</v>
      </c>
      <c r="AC476" s="6"/>
      <c r="AD476" s="6"/>
      <c r="AE476" s="6">
        <f t="shared" si="175"/>
        <v>0</v>
      </c>
      <c r="AF476" s="6"/>
      <c r="AG476" s="6"/>
      <c r="AH476" s="6">
        <f t="shared" si="176"/>
        <v>0</v>
      </c>
      <c r="AI476" s="6"/>
      <c r="AJ476" s="6"/>
      <c r="AK476" s="6">
        <f t="shared" si="177"/>
        <v>0</v>
      </c>
      <c r="AL476" s="6"/>
      <c r="AM476" s="6"/>
    </row>
    <row r="477" spans="1:41" ht="33.75" hidden="1" customHeight="1" x14ac:dyDescent="0.25">
      <c r="A477" s="10" t="s">
        <v>200</v>
      </c>
      <c r="B477" s="3">
        <v>913</v>
      </c>
      <c r="C477" s="8" t="s">
        <v>59</v>
      </c>
      <c r="D477" s="4" t="s">
        <v>199</v>
      </c>
      <c r="E477" s="8" t="s">
        <v>27</v>
      </c>
      <c r="F477" s="6"/>
      <c r="G477" s="6"/>
      <c r="H477" s="6">
        <f t="shared" si="180"/>
        <v>0</v>
      </c>
      <c r="I477" s="6"/>
      <c r="J477" s="6">
        <f t="shared" si="183"/>
        <v>0</v>
      </c>
      <c r="K477" s="6"/>
      <c r="L477" s="6"/>
      <c r="M477" s="6">
        <f t="shared" si="182"/>
        <v>0</v>
      </c>
      <c r="N477" s="6"/>
      <c r="O477" s="6"/>
      <c r="P477" s="6">
        <f t="shared" si="163"/>
        <v>0</v>
      </c>
      <c r="Q477" s="6"/>
      <c r="R477" s="6"/>
      <c r="S477" s="6">
        <f t="shared" si="161"/>
        <v>0</v>
      </c>
      <c r="T477" s="6"/>
      <c r="U477" s="6"/>
      <c r="V477" s="6">
        <f t="shared" si="179"/>
        <v>0</v>
      </c>
      <c r="W477" s="6"/>
      <c r="X477" s="6"/>
      <c r="Y477" s="6">
        <f t="shared" si="178"/>
        <v>0</v>
      </c>
      <c r="Z477" s="6"/>
      <c r="AA477" s="6"/>
      <c r="AB477" s="6">
        <f t="shared" si="174"/>
        <v>0</v>
      </c>
      <c r="AC477" s="6"/>
      <c r="AD477" s="6"/>
      <c r="AE477" s="6">
        <f t="shared" si="175"/>
        <v>0</v>
      </c>
      <c r="AF477" s="6"/>
      <c r="AG477" s="6"/>
      <c r="AH477" s="6">
        <f t="shared" si="176"/>
        <v>0</v>
      </c>
      <c r="AI477" s="6"/>
      <c r="AJ477" s="6"/>
      <c r="AK477" s="6">
        <f t="shared" si="177"/>
        <v>0</v>
      </c>
      <c r="AL477" s="6"/>
      <c r="AM477" s="6"/>
    </row>
    <row r="478" spans="1:41" ht="63.75" hidden="1" customHeight="1" x14ac:dyDescent="0.25">
      <c r="A478" s="19" t="s">
        <v>379</v>
      </c>
      <c r="B478" s="3">
        <v>913</v>
      </c>
      <c r="C478" s="8" t="s">
        <v>59</v>
      </c>
      <c r="D478" s="4" t="s">
        <v>166</v>
      </c>
      <c r="E478" s="8" t="s">
        <v>27</v>
      </c>
      <c r="F478" s="6"/>
      <c r="G478" s="6"/>
      <c r="H478" s="6">
        <f t="shared" si="180"/>
        <v>0</v>
      </c>
      <c r="I478" s="6"/>
      <c r="J478" s="6">
        <f t="shared" si="183"/>
        <v>0</v>
      </c>
      <c r="K478" s="6"/>
      <c r="L478" s="6"/>
      <c r="M478" s="6">
        <f t="shared" si="182"/>
        <v>0</v>
      </c>
      <c r="N478" s="6"/>
      <c r="O478" s="6"/>
      <c r="P478" s="6">
        <f t="shared" si="163"/>
        <v>0</v>
      </c>
      <c r="Q478" s="6"/>
      <c r="R478" s="6"/>
      <c r="S478" s="6">
        <f t="shared" si="161"/>
        <v>0</v>
      </c>
      <c r="T478" s="6"/>
      <c r="U478" s="6"/>
      <c r="V478" s="6">
        <f t="shared" si="179"/>
        <v>0</v>
      </c>
      <c r="W478" s="6"/>
      <c r="X478" s="6"/>
      <c r="Y478" s="6">
        <f t="shared" si="178"/>
        <v>0</v>
      </c>
      <c r="Z478" s="6"/>
      <c r="AA478" s="6"/>
      <c r="AB478" s="6">
        <f t="shared" si="174"/>
        <v>0</v>
      </c>
      <c r="AC478" s="6"/>
      <c r="AD478" s="6"/>
      <c r="AE478" s="6">
        <f t="shared" si="175"/>
        <v>0</v>
      </c>
      <c r="AF478" s="6"/>
      <c r="AG478" s="6"/>
      <c r="AH478" s="6">
        <f t="shared" si="176"/>
        <v>0</v>
      </c>
      <c r="AI478" s="6"/>
      <c r="AJ478" s="6"/>
      <c r="AK478" s="6">
        <f t="shared" si="177"/>
        <v>0</v>
      </c>
      <c r="AL478" s="6"/>
      <c r="AM478" s="6"/>
    </row>
    <row r="479" spans="1:41" ht="33.75" hidden="1" customHeight="1" x14ac:dyDescent="0.25">
      <c r="A479" s="100" t="s">
        <v>92</v>
      </c>
      <c r="B479" s="3">
        <v>913</v>
      </c>
      <c r="C479" s="8" t="s">
        <v>59</v>
      </c>
      <c r="D479" s="4" t="s">
        <v>166</v>
      </c>
      <c r="E479" s="8" t="s">
        <v>27</v>
      </c>
      <c r="F479" s="6"/>
      <c r="G479" s="6"/>
      <c r="H479" s="6">
        <f t="shared" si="180"/>
        <v>0</v>
      </c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>
        <f t="shared" si="179"/>
        <v>0</v>
      </c>
      <c r="W479" s="6"/>
      <c r="X479" s="6"/>
      <c r="Y479" s="6">
        <f t="shared" si="178"/>
        <v>0</v>
      </c>
      <c r="Z479" s="6"/>
      <c r="AA479" s="41"/>
      <c r="AB479" s="6">
        <f t="shared" si="174"/>
        <v>0</v>
      </c>
      <c r="AC479" s="6"/>
      <c r="AD479" s="6"/>
      <c r="AE479" s="6">
        <f t="shared" si="175"/>
        <v>0</v>
      </c>
      <c r="AF479" s="6"/>
      <c r="AG479" s="6"/>
      <c r="AH479" s="6">
        <f t="shared" si="176"/>
        <v>0</v>
      </c>
      <c r="AI479" s="6"/>
      <c r="AJ479" s="6"/>
      <c r="AK479" s="6">
        <f t="shared" si="177"/>
        <v>0</v>
      </c>
      <c r="AL479" s="6"/>
      <c r="AM479" s="6"/>
    </row>
    <row r="480" spans="1:41" ht="33.75" hidden="1" customHeight="1" x14ac:dyDescent="0.25">
      <c r="A480" s="1" t="s">
        <v>124</v>
      </c>
      <c r="B480" s="25" t="s">
        <v>82</v>
      </c>
      <c r="C480" s="8" t="s">
        <v>59</v>
      </c>
      <c r="D480" s="8" t="s">
        <v>156</v>
      </c>
      <c r="E480" s="8"/>
      <c r="F480" s="6"/>
      <c r="G480" s="6"/>
      <c r="H480" s="6">
        <f t="shared" si="180"/>
        <v>0</v>
      </c>
      <c r="I480" s="6">
        <f>I481+I482+I483+I484</f>
        <v>0</v>
      </c>
      <c r="J480" s="6">
        <f t="shared" si="183"/>
        <v>0</v>
      </c>
      <c r="K480" s="6">
        <f>K481+K482+K483+K484</f>
        <v>0</v>
      </c>
      <c r="L480" s="6">
        <f>L481+L482+L483+L484</f>
        <v>0</v>
      </c>
      <c r="M480" s="6">
        <f t="shared" si="182"/>
        <v>0</v>
      </c>
      <c r="N480" s="6">
        <f>N481+N482+N483+N484</f>
        <v>0</v>
      </c>
      <c r="O480" s="6">
        <f>O481+O482+O483+O484</f>
        <v>0</v>
      </c>
      <c r="P480" s="6">
        <f t="shared" si="163"/>
        <v>0</v>
      </c>
      <c r="Q480" s="6">
        <f>Q481+Q482+Q483+Q484</f>
        <v>0</v>
      </c>
      <c r="R480" s="6">
        <f>R481+R482+R483+R484</f>
        <v>0</v>
      </c>
      <c r="S480" s="6">
        <f t="shared" si="161"/>
        <v>0</v>
      </c>
      <c r="T480" s="6">
        <f>T481+T482+T483+T484</f>
        <v>0</v>
      </c>
      <c r="U480" s="6">
        <f>U481+U482+U483+U484</f>
        <v>0</v>
      </c>
      <c r="V480" s="6">
        <f t="shared" si="179"/>
        <v>0</v>
      </c>
      <c r="W480" s="6">
        <f>W481+W482+W483+W484</f>
        <v>0</v>
      </c>
      <c r="X480" s="6">
        <f>X481+X482+X483+X484</f>
        <v>0</v>
      </c>
      <c r="Y480" s="6">
        <f t="shared" si="178"/>
        <v>0</v>
      </c>
      <c r="Z480" s="6">
        <f>Z481+Z482+Z483+Z484</f>
        <v>0</v>
      </c>
      <c r="AA480" s="6">
        <f>AA481+AA482+AA483+AA484</f>
        <v>0</v>
      </c>
      <c r="AB480" s="6">
        <f t="shared" si="174"/>
        <v>0</v>
      </c>
      <c r="AC480" s="6">
        <f>AC481+AC482+AC483+AC484</f>
        <v>0</v>
      </c>
      <c r="AD480" s="6">
        <f>AD481+AD482+AD483+AD484</f>
        <v>0</v>
      </c>
      <c r="AE480" s="6">
        <f t="shared" si="175"/>
        <v>0</v>
      </c>
      <c r="AF480" s="6">
        <f>AF481+AF482+AF483+AF484</f>
        <v>0</v>
      </c>
      <c r="AG480" s="6">
        <f>AG481+AG482+AG483+AG484</f>
        <v>0</v>
      </c>
      <c r="AH480" s="6">
        <f t="shared" si="176"/>
        <v>0</v>
      </c>
      <c r="AI480" s="6">
        <f>AI481+AI482+AI483+AI484</f>
        <v>0</v>
      </c>
      <c r="AJ480" s="6">
        <f>AJ481+AJ482+AJ483+AJ484</f>
        <v>0</v>
      </c>
      <c r="AK480" s="6">
        <f t="shared" si="177"/>
        <v>0</v>
      </c>
      <c r="AL480" s="6">
        <f>AL481+AL482+AL483+AL484</f>
        <v>0</v>
      </c>
      <c r="AM480" s="6">
        <f>AM481+AM482+AM483+AM484</f>
        <v>0</v>
      </c>
    </row>
    <row r="481" spans="1:41" ht="33.75" hidden="1" customHeight="1" x14ac:dyDescent="0.25">
      <c r="A481" s="7" t="s">
        <v>10</v>
      </c>
      <c r="B481" s="25" t="s">
        <v>82</v>
      </c>
      <c r="C481" s="8" t="s">
        <v>59</v>
      </c>
      <c r="D481" s="8" t="s">
        <v>156</v>
      </c>
      <c r="E481" s="8" t="s">
        <v>11</v>
      </c>
      <c r="F481" s="6"/>
      <c r="G481" s="6"/>
      <c r="H481" s="6">
        <f t="shared" si="180"/>
        <v>0</v>
      </c>
      <c r="I481" s="6"/>
      <c r="J481" s="6">
        <f t="shared" si="183"/>
        <v>0</v>
      </c>
      <c r="K481" s="6"/>
      <c r="L481" s="6"/>
      <c r="M481" s="6">
        <f t="shared" si="182"/>
        <v>0</v>
      </c>
      <c r="N481" s="6"/>
      <c r="O481" s="6"/>
      <c r="P481" s="6">
        <f t="shared" si="163"/>
        <v>0</v>
      </c>
      <c r="Q481" s="6"/>
      <c r="R481" s="6"/>
      <c r="S481" s="6">
        <f t="shared" ref="S481:S593" si="184">P481+Q481+R481</f>
        <v>0</v>
      </c>
      <c r="T481" s="6"/>
      <c r="U481" s="6"/>
      <c r="V481" s="6">
        <f t="shared" si="179"/>
        <v>0</v>
      </c>
      <c r="W481" s="6"/>
      <c r="X481" s="6"/>
      <c r="Y481" s="6">
        <f t="shared" si="178"/>
        <v>0</v>
      </c>
      <c r="Z481" s="6"/>
      <c r="AA481" s="6"/>
      <c r="AB481" s="6">
        <f t="shared" si="174"/>
        <v>0</v>
      </c>
      <c r="AC481" s="6"/>
      <c r="AD481" s="6"/>
      <c r="AE481" s="6">
        <f t="shared" si="175"/>
        <v>0</v>
      </c>
      <c r="AF481" s="6"/>
      <c r="AG481" s="6"/>
      <c r="AH481" s="6">
        <f t="shared" si="176"/>
        <v>0</v>
      </c>
      <c r="AI481" s="6"/>
      <c r="AJ481" s="6"/>
      <c r="AK481" s="6">
        <f t="shared" si="177"/>
        <v>0</v>
      </c>
      <c r="AL481" s="6"/>
      <c r="AM481" s="6"/>
    </row>
    <row r="482" spans="1:41" ht="33.75" hidden="1" customHeight="1" x14ac:dyDescent="0.25">
      <c r="A482" s="7" t="s">
        <v>91</v>
      </c>
      <c r="B482" s="25" t="s">
        <v>82</v>
      </c>
      <c r="C482" s="8" t="s">
        <v>59</v>
      </c>
      <c r="D482" s="8" t="s">
        <v>156</v>
      </c>
      <c r="E482" s="8" t="s">
        <v>27</v>
      </c>
      <c r="F482" s="6"/>
      <c r="G482" s="6"/>
      <c r="H482" s="6">
        <f t="shared" si="180"/>
        <v>0</v>
      </c>
      <c r="I482" s="6"/>
      <c r="J482" s="6">
        <f t="shared" si="183"/>
        <v>0</v>
      </c>
      <c r="K482" s="6"/>
      <c r="L482" s="6"/>
      <c r="M482" s="6">
        <f t="shared" si="182"/>
        <v>0</v>
      </c>
      <c r="N482" s="6"/>
      <c r="O482" s="6"/>
      <c r="P482" s="6">
        <f t="shared" si="163"/>
        <v>0</v>
      </c>
      <c r="Q482" s="6"/>
      <c r="R482" s="6"/>
      <c r="S482" s="6">
        <f t="shared" si="184"/>
        <v>0</v>
      </c>
      <c r="T482" s="6"/>
      <c r="U482" s="6"/>
      <c r="V482" s="6">
        <f t="shared" si="179"/>
        <v>0</v>
      </c>
      <c r="W482" s="6"/>
      <c r="X482" s="6"/>
      <c r="Y482" s="6">
        <f t="shared" si="178"/>
        <v>0</v>
      </c>
      <c r="Z482" s="6"/>
      <c r="AA482" s="6"/>
      <c r="AB482" s="6">
        <f t="shared" si="174"/>
        <v>0</v>
      </c>
      <c r="AC482" s="6"/>
      <c r="AD482" s="6"/>
      <c r="AE482" s="6">
        <f t="shared" si="175"/>
        <v>0</v>
      </c>
      <c r="AF482" s="6"/>
      <c r="AG482" s="6"/>
      <c r="AH482" s="6">
        <f t="shared" si="176"/>
        <v>0</v>
      </c>
      <c r="AI482" s="6"/>
      <c r="AJ482" s="6"/>
      <c r="AK482" s="6">
        <f t="shared" si="177"/>
        <v>0</v>
      </c>
      <c r="AL482" s="6"/>
      <c r="AM482" s="6"/>
    </row>
    <row r="483" spans="1:41" ht="33.75" hidden="1" customHeight="1" x14ac:dyDescent="0.25">
      <c r="A483" s="7" t="s">
        <v>64</v>
      </c>
      <c r="B483" s="25" t="s">
        <v>82</v>
      </c>
      <c r="C483" s="8" t="s">
        <v>59</v>
      </c>
      <c r="D483" s="8" t="s">
        <v>156</v>
      </c>
      <c r="E483" s="8" t="s">
        <v>27</v>
      </c>
      <c r="F483" s="6"/>
      <c r="G483" s="6"/>
      <c r="H483" s="6">
        <f t="shared" si="180"/>
        <v>0</v>
      </c>
      <c r="I483" s="6"/>
      <c r="J483" s="6">
        <f t="shared" si="183"/>
        <v>0</v>
      </c>
      <c r="K483" s="6"/>
      <c r="L483" s="6"/>
      <c r="M483" s="6">
        <f t="shared" si="182"/>
        <v>0</v>
      </c>
      <c r="N483" s="6"/>
      <c r="O483" s="6"/>
      <c r="P483" s="6">
        <f t="shared" si="163"/>
        <v>0</v>
      </c>
      <c r="Q483" s="6"/>
      <c r="R483" s="6"/>
      <c r="S483" s="6">
        <f t="shared" si="184"/>
        <v>0</v>
      </c>
      <c r="T483" s="6"/>
      <c r="U483" s="6"/>
      <c r="V483" s="6">
        <f t="shared" si="179"/>
        <v>0</v>
      </c>
      <c r="W483" s="6"/>
      <c r="X483" s="6"/>
      <c r="Y483" s="6">
        <f t="shared" si="178"/>
        <v>0</v>
      </c>
      <c r="Z483" s="6"/>
      <c r="AA483" s="6"/>
      <c r="AB483" s="6">
        <f t="shared" si="174"/>
        <v>0</v>
      </c>
      <c r="AC483" s="6"/>
      <c r="AD483" s="6"/>
      <c r="AE483" s="6">
        <f t="shared" si="175"/>
        <v>0</v>
      </c>
      <c r="AF483" s="6"/>
      <c r="AG483" s="6"/>
      <c r="AH483" s="6">
        <f t="shared" si="176"/>
        <v>0</v>
      </c>
      <c r="AI483" s="6"/>
      <c r="AJ483" s="6"/>
      <c r="AK483" s="6">
        <f t="shared" si="177"/>
        <v>0</v>
      </c>
      <c r="AL483" s="6"/>
      <c r="AM483" s="6"/>
    </row>
    <row r="484" spans="1:41" ht="33.75" hidden="1" customHeight="1" x14ac:dyDescent="0.25">
      <c r="A484" s="98" t="s">
        <v>92</v>
      </c>
      <c r="B484" s="25" t="s">
        <v>82</v>
      </c>
      <c r="C484" s="8" t="s">
        <v>59</v>
      </c>
      <c r="D484" s="8" t="s">
        <v>156</v>
      </c>
      <c r="E484" s="8" t="s">
        <v>27</v>
      </c>
      <c r="F484" s="6"/>
      <c r="G484" s="6"/>
      <c r="H484" s="6">
        <f t="shared" si="180"/>
        <v>0</v>
      </c>
      <c r="I484" s="6"/>
      <c r="J484" s="6">
        <f t="shared" si="183"/>
        <v>0</v>
      </c>
      <c r="K484" s="6"/>
      <c r="L484" s="6"/>
      <c r="M484" s="6">
        <f t="shared" si="182"/>
        <v>0</v>
      </c>
      <c r="N484" s="6"/>
      <c r="O484" s="6"/>
      <c r="P484" s="6">
        <f t="shared" ref="P484:P601" si="185">M484+N484+O484</f>
        <v>0</v>
      </c>
      <c r="Q484" s="6"/>
      <c r="R484" s="6"/>
      <c r="S484" s="6">
        <f t="shared" si="184"/>
        <v>0</v>
      </c>
      <c r="T484" s="6"/>
      <c r="U484" s="6"/>
      <c r="V484" s="6">
        <f t="shared" si="179"/>
        <v>0</v>
      </c>
      <c r="W484" s="6"/>
      <c r="X484" s="6"/>
      <c r="Y484" s="6">
        <f t="shared" si="178"/>
        <v>0</v>
      </c>
      <c r="Z484" s="6"/>
      <c r="AA484" s="6"/>
      <c r="AB484" s="6">
        <f t="shared" si="174"/>
        <v>0</v>
      </c>
      <c r="AC484" s="6"/>
      <c r="AD484" s="6"/>
      <c r="AE484" s="6">
        <f t="shared" si="175"/>
        <v>0</v>
      </c>
      <c r="AF484" s="6"/>
      <c r="AG484" s="6"/>
      <c r="AH484" s="6">
        <f t="shared" si="176"/>
        <v>0</v>
      </c>
      <c r="AI484" s="6"/>
      <c r="AJ484" s="6"/>
      <c r="AK484" s="6">
        <f t="shared" si="177"/>
        <v>0</v>
      </c>
      <c r="AL484" s="6"/>
      <c r="AM484" s="6"/>
    </row>
    <row r="485" spans="1:41" ht="21" hidden="1" customHeight="1" x14ac:dyDescent="0.25">
      <c r="A485" s="100"/>
      <c r="B485" s="25"/>
      <c r="C485" s="8"/>
      <c r="D485" s="8"/>
      <c r="E485" s="8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</row>
    <row r="486" spans="1:41" ht="21" hidden="1" customHeight="1" x14ac:dyDescent="0.25">
      <c r="A486" s="259" t="s">
        <v>433</v>
      </c>
      <c r="B486" s="81"/>
      <c r="C486" s="61"/>
      <c r="D486" s="61"/>
      <c r="E486" s="61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>
        <f>AL487</f>
        <v>0</v>
      </c>
      <c r="AM486" s="26">
        <f>AM487</f>
        <v>0</v>
      </c>
    </row>
    <row r="487" spans="1:41" ht="58.5" hidden="1" customHeight="1" x14ac:dyDescent="0.25">
      <c r="A487" s="141" t="s">
        <v>90</v>
      </c>
      <c r="B487" s="25">
        <v>913</v>
      </c>
      <c r="C487" s="8" t="s">
        <v>59</v>
      </c>
      <c r="D487" s="8" t="s">
        <v>434</v>
      </c>
      <c r="E487" s="8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>
        <f>AL488+AL489</f>
        <v>0</v>
      </c>
      <c r="AM487" s="6"/>
    </row>
    <row r="488" spans="1:41" ht="21" hidden="1" customHeight="1" x14ac:dyDescent="0.25">
      <c r="A488" s="122" t="s">
        <v>10</v>
      </c>
      <c r="B488" s="25">
        <v>913</v>
      </c>
      <c r="C488" s="8" t="s">
        <v>59</v>
      </c>
      <c r="D488" s="8" t="s">
        <v>434</v>
      </c>
      <c r="E488" s="8" t="s">
        <v>11</v>
      </c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</row>
    <row r="489" spans="1:41" ht="21" hidden="1" customHeight="1" x14ac:dyDescent="0.25">
      <c r="A489" s="128" t="s">
        <v>16</v>
      </c>
      <c r="B489" s="25">
        <v>913</v>
      </c>
      <c r="C489" s="8" t="s">
        <v>59</v>
      </c>
      <c r="D489" s="4" t="s">
        <v>435</v>
      </c>
      <c r="E489" s="8" t="s">
        <v>11</v>
      </c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</row>
    <row r="490" spans="1:41" ht="21" hidden="1" customHeight="1" x14ac:dyDescent="0.25">
      <c r="A490" s="100"/>
      <c r="B490" s="25"/>
      <c r="C490" s="8"/>
      <c r="D490" s="8"/>
      <c r="E490" s="8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</row>
    <row r="491" spans="1:41" ht="21" hidden="1" customHeight="1" x14ac:dyDescent="0.25">
      <c r="A491" s="100"/>
      <c r="B491" s="25"/>
      <c r="C491" s="8"/>
      <c r="D491" s="8"/>
      <c r="E491" s="8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</row>
    <row r="492" spans="1:41" s="55" customFormat="1" ht="33.75" customHeight="1" x14ac:dyDescent="0.25">
      <c r="A492" s="60" t="s">
        <v>93</v>
      </c>
      <c r="B492" s="84">
        <v>913</v>
      </c>
      <c r="C492" s="58" t="s">
        <v>94</v>
      </c>
      <c r="D492" s="58"/>
      <c r="E492" s="58"/>
      <c r="F492" s="132">
        <f>F495+F498+F493+F507</f>
        <v>15308.5</v>
      </c>
      <c r="G492" s="132">
        <f>G495+G498+G507</f>
        <v>2844.8</v>
      </c>
      <c r="H492" s="28">
        <f t="shared" si="180"/>
        <v>18153.3</v>
      </c>
      <c r="I492" s="28">
        <f>I495+I498</f>
        <v>0</v>
      </c>
      <c r="J492" s="28">
        <f t="shared" si="183"/>
        <v>18153.3</v>
      </c>
      <c r="K492" s="28">
        <f>K495+K498</f>
        <v>0</v>
      </c>
      <c r="L492" s="28">
        <f>L495+L498</f>
        <v>0</v>
      </c>
      <c r="M492" s="28">
        <f t="shared" si="182"/>
        <v>18153.3</v>
      </c>
      <c r="N492" s="28">
        <f>N495+N498</f>
        <v>0</v>
      </c>
      <c r="O492" s="28">
        <f>O495+O498</f>
        <v>0</v>
      </c>
      <c r="P492" s="28">
        <f t="shared" si="185"/>
        <v>18153.3</v>
      </c>
      <c r="Q492" s="28">
        <f>Q495+Q498</f>
        <v>0</v>
      </c>
      <c r="R492" s="28">
        <f>R495+R498</f>
        <v>0</v>
      </c>
      <c r="S492" s="28">
        <f t="shared" si="184"/>
        <v>18153.3</v>
      </c>
      <c r="T492" s="28">
        <f>T495+T498</f>
        <v>0</v>
      </c>
      <c r="U492" s="28">
        <f>U495+U498</f>
        <v>0</v>
      </c>
      <c r="V492" s="28">
        <f t="shared" si="179"/>
        <v>18153.3</v>
      </c>
      <c r="W492" s="28">
        <f>W495+W498</f>
        <v>0</v>
      </c>
      <c r="X492" s="28">
        <f>X495+X498</f>
        <v>0</v>
      </c>
      <c r="Y492" s="28">
        <f t="shared" si="178"/>
        <v>18153.3</v>
      </c>
      <c r="Z492" s="28">
        <f>Z495+Z498</f>
        <v>0</v>
      </c>
      <c r="AA492" s="28">
        <f>AA495+AA498</f>
        <v>0</v>
      </c>
      <c r="AB492" s="126">
        <f t="shared" si="174"/>
        <v>18153.3</v>
      </c>
      <c r="AC492" s="28">
        <f>AC495+AC498</f>
        <v>0</v>
      </c>
      <c r="AD492" s="28">
        <f>AD495+AD498</f>
        <v>0</v>
      </c>
      <c r="AE492" s="28">
        <f>AB492+AC492+AD492</f>
        <v>18153.3</v>
      </c>
      <c r="AF492" s="28">
        <f>AF495+AF498</f>
        <v>0</v>
      </c>
      <c r="AG492" s="28">
        <f>AG495+AG498</f>
        <v>0</v>
      </c>
      <c r="AH492" s="28">
        <f t="shared" si="176"/>
        <v>18153.3</v>
      </c>
      <c r="AI492" s="28">
        <f>AI495+AI498</f>
        <v>0</v>
      </c>
      <c r="AJ492" s="28">
        <f>AJ495+AJ498</f>
        <v>0</v>
      </c>
      <c r="AK492" s="28">
        <f t="shared" si="177"/>
        <v>18153.3</v>
      </c>
      <c r="AL492" s="132">
        <f>AL495+AL498+AL512</f>
        <v>15977.5</v>
      </c>
      <c r="AM492" s="132">
        <f>AM495+AM498+AM512</f>
        <v>15977.5</v>
      </c>
      <c r="AO492" s="120"/>
    </row>
    <row r="493" spans="1:41" s="55" customFormat="1" ht="55.5" customHeight="1" x14ac:dyDescent="0.25">
      <c r="A493" s="266" t="s">
        <v>393</v>
      </c>
      <c r="B493" s="208" t="s">
        <v>82</v>
      </c>
      <c r="C493" s="185" t="s">
        <v>94</v>
      </c>
      <c r="D493" s="185" t="s">
        <v>277</v>
      </c>
      <c r="E493" s="185"/>
      <c r="F493" s="186">
        <f>F494</f>
        <v>5</v>
      </c>
      <c r="G493" s="271"/>
      <c r="H493" s="186">
        <f t="shared" si="180"/>
        <v>5</v>
      </c>
      <c r="I493" s="271"/>
      <c r="J493" s="271"/>
      <c r="K493" s="271"/>
      <c r="L493" s="271"/>
      <c r="M493" s="271"/>
      <c r="N493" s="271"/>
      <c r="O493" s="271"/>
      <c r="P493" s="271"/>
      <c r="Q493" s="271"/>
      <c r="R493" s="271"/>
      <c r="S493" s="271"/>
      <c r="T493" s="271"/>
      <c r="U493" s="271"/>
      <c r="V493" s="271"/>
      <c r="W493" s="271"/>
      <c r="X493" s="271"/>
      <c r="Y493" s="271"/>
      <c r="Z493" s="271"/>
      <c r="AA493" s="271"/>
      <c r="AB493" s="272"/>
      <c r="AC493" s="271"/>
      <c r="AD493" s="271"/>
      <c r="AE493" s="271"/>
      <c r="AF493" s="271"/>
      <c r="AG493" s="271"/>
      <c r="AH493" s="271"/>
      <c r="AI493" s="271"/>
      <c r="AJ493" s="271"/>
      <c r="AK493" s="271"/>
      <c r="AL493" s="271"/>
      <c r="AM493" s="271"/>
      <c r="AO493" s="120"/>
    </row>
    <row r="494" spans="1:41" s="55" customFormat="1" ht="33.75" customHeight="1" x14ac:dyDescent="0.25">
      <c r="A494" s="7" t="s">
        <v>10</v>
      </c>
      <c r="B494" s="25" t="s">
        <v>82</v>
      </c>
      <c r="C494" s="8" t="s">
        <v>94</v>
      </c>
      <c r="D494" s="8" t="s">
        <v>277</v>
      </c>
      <c r="E494" s="8" t="s">
        <v>11</v>
      </c>
      <c r="F494" s="6">
        <v>5</v>
      </c>
      <c r="G494" s="6"/>
      <c r="H494" s="6">
        <f t="shared" si="180"/>
        <v>5</v>
      </c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126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O494" s="120"/>
    </row>
    <row r="495" spans="1:41" ht="81.75" customHeight="1" x14ac:dyDescent="0.25">
      <c r="A495" s="168" t="s">
        <v>473</v>
      </c>
      <c r="B495" s="208">
        <v>913</v>
      </c>
      <c r="C495" s="185" t="s">
        <v>94</v>
      </c>
      <c r="D495" s="185" t="s">
        <v>167</v>
      </c>
      <c r="E495" s="185"/>
      <c r="F495" s="186">
        <f>F496+F497</f>
        <v>205</v>
      </c>
      <c r="G495" s="186">
        <f>G496</f>
        <v>0</v>
      </c>
      <c r="H495" s="186">
        <f t="shared" si="180"/>
        <v>205</v>
      </c>
      <c r="I495" s="186">
        <f t="shared" ref="I495:AJ495" si="186">I496</f>
        <v>0</v>
      </c>
      <c r="J495" s="186">
        <f t="shared" si="183"/>
        <v>205</v>
      </c>
      <c r="K495" s="186">
        <f t="shared" si="186"/>
        <v>0</v>
      </c>
      <c r="L495" s="186">
        <f t="shared" si="186"/>
        <v>0</v>
      </c>
      <c r="M495" s="186">
        <f t="shared" si="182"/>
        <v>205</v>
      </c>
      <c r="N495" s="186">
        <f t="shared" si="186"/>
        <v>0</v>
      </c>
      <c r="O495" s="186">
        <f t="shared" si="186"/>
        <v>0</v>
      </c>
      <c r="P495" s="186">
        <f t="shared" si="185"/>
        <v>205</v>
      </c>
      <c r="Q495" s="186">
        <f t="shared" si="186"/>
        <v>0</v>
      </c>
      <c r="R495" s="186">
        <f t="shared" si="186"/>
        <v>0</v>
      </c>
      <c r="S495" s="186">
        <f t="shared" si="184"/>
        <v>205</v>
      </c>
      <c r="T495" s="186">
        <f t="shared" si="186"/>
        <v>0</v>
      </c>
      <c r="U495" s="186">
        <f t="shared" si="186"/>
        <v>0</v>
      </c>
      <c r="V495" s="186">
        <f t="shared" si="179"/>
        <v>205</v>
      </c>
      <c r="W495" s="186">
        <f t="shared" si="186"/>
        <v>0</v>
      </c>
      <c r="X495" s="186">
        <f t="shared" si="186"/>
        <v>0</v>
      </c>
      <c r="Y495" s="186">
        <f t="shared" si="178"/>
        <v>205</v>
      </c>
      <c r="Z495" s="186">
        <f t="shared" si="186"/>
        <v>0</v>
      </c>
      <c r="AA495" s="186">
        <f t="shared" si="186"/>
        <v>0</v>
      </c>
      <c r="AB495" s="186">
        <f t="shared" si="174"/>
        <v>205</v>
      </c>
      <c r="AC495" s="186">
        <f t="shared" si="186"/>
        <v>0</v>
      </c>
      <c r="AD495" s="186">
        <f t="shared" si="186"/>
        <v>0</v>
      </c>
      <c r="AE495" s="186">
        <f t="shared" si="186"/>
        <v>175</v>
      </c>
      <c r="AF495" s="186">
        <f t="shared" si="186"/>
        <v>0</v>
      </c>
      <c r="AG495" s="186">
        <f t="shared" si="186"/>
        <v>0</v>
      </c>
      <c r="AH495" s="186">
        <f t="shared" si="176"/>
        <v>175</v>
      </c>
      <c r="AI495" s="186">
        <f t="shared" si="186"/>
        <v>0</v>
      </c>
      <c r="AJ495" s="186">
        <f t="shared" si="186"/>
        <v>0</v>
      </c>
      <c r="AK495" s="186">
        <f t="shared" si="177"/>
        <v>175</v>
      </c>
      <c r="AL495" s="186">
        <f>AL496+AL497</f>
        <v>205</v>
      </c>
      <c r="AM495" s="186">
        <f>AM496+AM497</f>
        <v>205</v>
      </c>
    </row>
    <row r="496" spans="1:41" ht="21" customHeight="1" x14ac:dyDescent="0.25">
      <c r="A496" s="122" t="s">
        <v>10</v>
      </c>
      <c r="B496" s="25">
        <v>913</v>
      </c>
      <c r="C496" s="8" t="s">
        <v>94</v>
      </c>
      <c r="D496" s="8" t="s">
        <v>167</v>
      </c>
      <c r="E496" s="8" t="s">
        <v>11</v>
      </c>
      <c r="F496" s="6">
        <v>175</v>
      </c>
      <c r="G496" s="6"/>
      <c r="H496" s="6">
        <f t="shared" si="180"/>
        <v>175</v>
      </c>
      <c r="I496" s="6"/>
      <c r="J496" s="6">
        <f t="shared" si="183"/>
        <v>175</v>
      </c>
      <c r="K496" s="6"/>
      <c r="L496" s="6"/>
      <c r="M496" s="6">
        <f t="shared" si="182"/>
        <v>175</v>
      </c>
      <c r="N496" s="6"/>
      <c r="O496" s="6"/>
      <c r="P496" s="6">
        <f t="shared" si="185"/>
        <v>175</v>
      </c>
      <c r="Q496" s="6"/>
      <c r="R496" s="6"/>
      <c r="S496" s="6">
        <f t="shared" si="184"/>
        <v>175</v>
      </c>
      <c r="T496" s="6"/>
      <c r="U496" s="6"/>
      <c r="V496" s="6">
        <f t="shared" si="179"/>
        <v>175</v>
      </c>
      <c r="W496" s="6"/>
      <c r="X496" s="6"/>
      <c r="Y496" s="6">
        <f t="shared" si="178"/>
        <v>175</v>
      </c>
      <c r="Z496" s="6"/>
      <c r="AA496" s="6"/>
      <c r="AB496" s="6">
        <f t="shared" si="174"/>
        <v>175</v>
      </c>
      <c r="AC496" s="6"/>
      <c r="AD496" s="6"/>
      <c r="AE496" s="6">
        <f>AB496+AC496+AD496</f>
        <v>175</v>
      </c>
      <c r="AF496" s="6"/>
      <c r="AG496" s="6"/>
      <c r="AH496" s="6">
        <f t="shared" si="176"/>
        <v>175</v>
      </c>
      <c r="AI496" s="6"/>
      <c r="AJ496" s="6"/>
      <c r="AK496" s="6">
        <f t="shared" si="177"/>
        <v>175</v>
      </c>
      <c r="AL496" s="6">
        <v>175</v>
      </c>
      <c r="AM496" s="6">
        <v>175</v>
      </c>
    </row>
    <row r="497" spans="1:43" ht="21" customHeight="1" x14ac:dyDescent="0.25">
      <c r="A497" s="7" t="s">
        <v>69</v>
      </c>
      <c r="B497" s="25">
        <v>913</v>
      </c>
      <c r="C497" s="8" t="s">
        <v>94</v>
      </c>
      <c r="D497" s="8" t="s">
        <v>167</v>
      </c>
      <c r="E497" s="8" t="s">
        <v>70</v>
      </c>
      <c r="F497" s="6">
        <v>30</v>
      </c>
      <c r="G497" s="6"/>
      <c r="H497" s="6">
        <f t="shared" si="180"/>
        <v>30</v>
      </c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>
        <v>30</v>
      </c>
      <c r="AM497" s="6">
        <v>30</v>
      </c>
    </row>
    <row r="498" spans="1:43" ht="33.75" customHeight="1" x14ac:dyDescent="0.25">
      <c r="A498" s="1" t="s">
        <v>124</v>
      </c>
      <c r="B498" s="25">
        <v>913</v>
      </c>
      <c r="C498" s="8" t="s">
        <v>94</v>
      </c>
      <c r="D498" s="8" t="s">
        <v>156</v>
      </c>
      <c r="E498" s="8"/>
      <c r="F498" s="133">
        <f>F499+F503+F515</f>
        <v>14782.4</v>
      </c>
      <c r="G498" s="133">
        <f>G499+G503</f>
        <v>0</v>
      </c>
      <c r="H498" s="6">
        <f t="shared" si="180"/>
        <v>14782.4</v>
      </c>
      <c r="I498" s="6">
        <f>I499+I503</f>
        <v>0</v>
      </c>
      <c r="J498" s="6">
        <f t="shared" si="183"/>
        <v>14782.4</v>
      </c>
      <c r="K498" s="6">
        <f t="shared" ref="K498:AM498" si="187">K499+K503</f>
        <v>0</v>
      </c>
      <c r="L498" s="6">
        <f t="shared" si="187"/>
        <v>0</v>
      </c>
      <c r="M498" s="6">
        <f t="shared" si="182"/>
        <v>14782.4</v>
      </c>
      <c r="N498" s="6">
        <f t="shared" si="187"/>
        <v>0</v>
      </c>
      <c r="O498" s="6">
        <f t="shared" si="187"/>
        <v>0</v>
      </c>
      <c r="P498" s="6">
        <f t="shared" si="187"/>
        <v>14782.4</v>
      </c>
      <c r="Q498" s="6">
        <f t="shared" si="187"/>
        <v>0</v>
      </c>
      <c r="R498" s="6">
        <f t="shared" si="187"/>
        <v>0</v>
      </c>
      <c r="S498" s="6">
        <f t="shared" si="184"/>
        <v>14782.4</v>
      </c>
      <c r="T498" s="6">
        <f t="shared" si="187"/>
        <v>0</v>
      </c>
      <c r="U498" s="6">
        <f t="shared" si="187"/>
        <v>0</v>
      </c>
      <c r="V498" s="6">
        <f t="shared" si="179"/>
        <v>14782.4</v>
      </c>
      <c r="W498" s="6">
        <f t="shared" si="187"/>
        <v>0</v>
      </c>
      <c r="X498" s="6">
        <f t="shared" si="187"/>
        <v>0</v>
      </c>
      <c r="Y498" s="6">
        <f t="shared" si="178"/>
        <v>14782.4</v>
      </c>
      <c r="Z498" s="6">
        <f t="shared" si="187"/>
        <v>0</v>
      </c>
      <c r="AA498" s="6">
        <f t="shared" si="187"/>
        <v>0</v>
      </c>
      <c r="AB498" s="6">
        <f t="shared" si="174"/>
        <v>14782.4</v>
      </c>
      <c r="AC498" s="6">
        <f t="shared" si="187"/>
        <v>0</v>
      </c>
      <c r="AD498" s="6">
        <f t="shared" si="187"/>
        <v>0</v>
      </c>
      <c r="AE498" s="6">
        <f t="shared" si="187"/>
        <v>14782.4</v>
      </c>
      <c r="AF498" s="6">
        <f t="shared" si="187"/>
        <v>0</v>
      </c>
      <c r="AG498" s="6">
        <f t="shared" si="187"/>
        <v>0</v>
      </c>
      <c r="AH498" s="6">
        <f t="shared" si="176"/>
        <v>14782.4</v>
      </c>
      <c r="AI498" s="6">
        <f t="shared" si="187"/>
        <v>0</v>
      </c>
      <c r="AJ498" s="6">
        <f t="shared" si="187"/>
        <v>0</v>
      </c>
      <c r="AK498" s="6">
        <f t="shared" si="177"/>
        <v>14782.4</v>
      </c>
      <c r="AL498" s="133">
        <f t="shared" si="187"/>
        <v>12611.6</v>
      </c>
      <c r="AM498" s="133">
        <f t="shared" si="187"/>
        <v>12611.6</v>
      </c>
    </row>
    <row r="499" spans="1:43" ht="35.25" customHeight="1" x14ac:dyDescent="0.25">
      <c r="A499" s="1" t="s">
        <v>217</v>
      </c>
      <c r="B499" s="25">
        <v>913</v>
      </c>
      <c r="C499" s="8" t="s">
        <v>94</v>
      </c>
      <c r="D499" s="8" t="s">
        <v>156</v>
      </c>
      <c r="E499" s="8"/>
      <c r="F499" s="133">
        <f>F500+F501+F502</f>
        <v>9687.4</v>
      </c>
      <c r="G499" s="133">
        <f>G500+G501+G502</f>
        <v>0</v>
      </c>
      <c r="H499" s="6">
        <f t="shared" si="180"/>
        <v>9687.4</v>
      </c>
      <c r="I499" s="6"/>
      <c r="J499" s="6">
        <f t="shared" si="183"/>
        <v>9687.4</v>
      </c>
      <c r="K499" s="6"/>
      <c r="L499" s="6">
        <f>L500+L501+L502</f>
        <v>0</v>
      </c>
      <c r="M499" s="6">
        <f t="shared" si="182"/>
        <v>9687.4</v>
      </c>
      <c r="N499" s="6"/>
      <c r="O499" s="6">
        <f>SUM(O500:O502)</f>
        <v>0</v>
      </c>
      <c r="P499" s="6">
        <f>P500+P501+P502</f>
        <v>9687.4</v>
      </c>
      <c r="Q499" s="6"/>
      <c r="R499" s="6"/>
      <c r="S499" s="6">
        <f t="shared" si="184"/>
        <v>9687.4</v>
      </c>
      <c r="T499" s="6"/>
      <c r="U499" s="6"/>
      <c r="V499" s="6">
        <f t="shared" si="179"/>
        <v>9687.4</v>
      </c>
      <c r="W499" s="6"/>
      <c r="X499" s="6"/>
      <c r="Y499" s="6">
        <f t="shared" si="178"/>
        <v>9687.4</v>
      </c>
      <c r="Z499" s="6"/>
      <c r="AA499" s="6">
        <f>AA500+AA501</f>
        <v>0</v>
      </c>
      <c r="AB499" s="6">
        <f t="shared" si="174"/>
        <v>9687.4</v>
      </c>
      <c r="AC499" s="6"/>
      <c r="AD499" s="6"/>
      <c r="AE499" s="6">
        <f>AB499+AC499+AD499</f>
        <v>9687.4</v>
      </c>
      <c r="AF499" s="6"/>
      <c r="AG499" s="6">
        <f>AG500+AG501</f>
        <v>0</v>
      </c>
      <c r="AH499" s="6">
        <f t="shared" si="176"/>
        <v>9687.4</v>
      </c>
      <c r="AI499" s="6">
        <f>AI500+AI501</f>
        <v>0</v>
      </c>
      <c r="AJ499" s="6">
        <f>AJ500+AJ501</f>
        <v>0</v>
      </c>
      <c r="AK499" s="6">
        <f t="shared" si="177"/>
        <v>9687.4</v>
      </c>
      <c r="AL499" s="133">
        <f>AL500+AL501+AL502</f>
        <v>7686.4000000000005</v>
      </c>
      <c r="AM499" s="133">
        <f>AM500+AM501+AM502</f>
        <v>7686.4000000000005</v>
      </c>
      <c r="AN499" s="6">
        <f>AN500+AN501+AN502</f>
        <v>0</v>
      </c>
      <c r="AO499" s="6">
        <f>AO500+AO501+AO502</f>
        <v>0</v>
      </c>
      <c r="AP499" s="6">
        <f>AP500+AP501+AP502</f>
        <v>0</v>
      </c>
    </row>
    <row r="500" spans="1:43" ht="33.75" customHeight="1" x14ac:dyDescent="0.25">
      <c r="A500" s="1" t="s">
        <v>8</v>
      </c>
      <c r="B500" s="25">
        <v>913</v>
      </c>
      <c r="C500" s="8" t="s">
        <v>94</v>
      </c>
      <c r="D500" s="8" t="s">
        <v>156</v>
      </c>
      <c r="E500" s="8" t="s">
        <v>9</v>
      </c>
      <c r="F500" s="6">
        <v>8675.6</v>
      </c>
      <c r="G500" s="6"/>
      <c r="H500" s="6">
        <f t="shared" si="180"/>
        <v>8675.6</v>
      </c>
      <c r="I500" s="6"/>
      <c r="J500" s="6">
        <f t="shared" si="183"/>
        <v>8675.6</v>
      </c>
      <c r="K500" s="6"/>
      <c r="L500" s="6"/>
      <c r="M500" s="6">
        <f t="shared" si="182"/>
        <v>8675.6</v>
      </c>
      <c r="N500" s="6"/>
      <c r="O500" s="6"/>
      <c r="P500" s="6">
        <f t="shared" si="185"/>
        <v>8675.6</v>
      </c>
      <c r="Q500" s="6"/>
      <c r="R500" s="6"/>
      <c r="S500" s="6">
        <f t="shared" si="184"/>
        <v>8675.6</v>
      </c>
      <c r="T500" s="6"/>
      <c r="U500" s="6"/>
      <c r="V500" s="6">
        <f t="shared" si="179"/>
        <v>8675.6</v>
      </c>
      <c r="W500" s="6"/>
      <c r="X500" s="6"/>
      <c r="Y500" s="6">
        <f t="shared" si="178"/>
        <v>8675.6</v>
      </c>
      <c r="Z500" s="6"/>
      <c r="AA500" s="6"/>
      <c r="AB500" s="6">
        <f t="shared" si="174"/>
        <v>8675.6</v>
      </c>
      <c r="AC500" s="6"/>
      <c r="AD500" s="6"/>
      <c r="AE500" s="6">
        <f>AB500+AC500+AD500</f>
        <v>8675.6</v>
      </c>
      <c r="AF500" s="6"/>
      <c r="AG500" s="6"/>
      <c r="AH500" s="6">
        <f t="shared" si="176"/>
        <v>8675.6</v>
      </c>
      <c r="AI500" s="6"/>
      <c r="AJ500" s="6"/>
      <c r="AK500" s="6">
        <f t="shared" si="177"/>
        <v>8675.6</v>
      </c>
      <c r="AL500" s="6">
        <f>8675.6-2000</f>
        <v>6675.6</v>
      </c>
      <c r="AM500" s="6">
        <f>8675.6-2000</f>
        <v>6675.6</v>
      </c>
      <c r="AN500" s="6"/>
      <c r="AO500" s="6"/>
      <c r="AP500" s="127"/>
      <c r="AQ500" s="114"/>
    </row>
    <row r="501" spans="1:43" ht="21" customHeight="1" x14ac:dyDescent="0.25">
      <c r="A501" s="1" t="s">
        <v>10</v>
      </c>
      <c r="B501" s="25">
        <v>913</v>
      </c>
      <c r="C501" s="8" t="s">
        <v>94</v>
      </c>
      <c r="D501" s="8" t="s">
        <v>156</v>
      </c>
      <c r="E501" s="8" t="s">
        <v>11</v>
      </c>
      <c r="F501" s="6">
        <v>1010.8</v>
      </c>
      <c r="G501" s="6"/>
      <c r="H501" s="6">
        <f t="shared" si="180"/>
        <v>1010.8</v>
      </c>
      <c r="I501" s="6"/>
      <c r="J501" s="6">
        <f t="shared" si="183"/>
        <v>1010.8</v>
      </c>
      <c r="K501" s="6"/>
      <c r="L501" s="6"/>
      <c r="M501" s="6">
        <f t="shared" si="182"/>
        <v>1010.8</v>
      </c>
      <c r="N501" s="6"/>
      <c r="O501" s="6"/>
      <c r="P501" s="6">
        <f t="shared" si="185"/>
        <v>1010.8</v>
      </c>
      <c r="Q501" s="6"/>
      <c r="R501" s="6"/>
      <c r="S501" s="6">
        <f t="shared" si="184"/>
        <v>1010.8</v>
      </c>
      <c r="T501" s="6"/>
      <c r="U501" s="6"/>
      <c r="V501" s="6">
        <f t="shared" si="179"/>
        <v>1010.8</v>
      </c>
      <c r="W501" s="6"/>
      <c r="X501" s="6"/>
      <c r="Y501" s="6">
        <f t="shared" si="178"/>
        <v>1010.8</v>
      </c>
      <c r="Z501" s="6"/>
      <c r="AA501" s="6"/>
      <c r="AB501" s="6">
        <f t="shared" si="174"/>
        <v>1010.8</v>
      </c>
      <c r="AC501" s="6"/>
      <c r="AD501" s="6"/>
      <c r="AE501" s="6">
        <f>AB501+AC501+AD501</f>
        <v>1010.8</v>
      </c>
      <c r="AF501" s="6"/>
      <c r="AG501" s="6"/>
      <c r="AH501" s="6">
        <f t="shared" si="176"/>
        <v>1010.8</v>
      </c>
      <c r="AI501" s="6"/>
      <c r="AJ501" s="6"/>
      <c r="AK501" s="6">
        <f t="shared" si="177"/>
        <v>1010.8</v>
      </c>
      <c r="AL501" s="6">
        <v>1010.8</v>
      </c>
      <c r="AM501" s="6">
        <v>1010.8</v>
      </c>
      <c r="AN501" s="6"/>
      <c r="AO501" s="6"/>
      <c r="AP501" s="127"/>
      <c r="AQ501" s="114"/>
    </row>
    <row r="502" spans="1:43" ht="21.75" customHeight="1" x14ac:dyDescent="0.25">
      <c r="A502" s="1" t="s">
        <v>19</v>
      </c>
      <c r="B502" s="25">
        <v>913</v>
      </c>
      <c r="C502" s="8" t="s">
        <v>94</v>
      </c>
      <c r="D502" s="8" t="s">
        <v>156</v>
      </c>
      <c r="E502" s="8" t="s">
        <v>20</v>
      </c>
      <c r="F502" s="6">
        <v>1</v>
      </c>
      <c r="G502" s="6"/>
      <c r="H502" s="6">
        <f t="shared" si="180"/>
        <v>1</v>
      </c>
      <c r="I502" s="6"/>
      <c r="J502" s="6">
        <f t="shared" si="183"/>
        <v>1</v>
      </c>
      <c r="K502" s="6"/>
      <c r="L502" s="6"/>
      <c r="M502" s="6">
        <f t="shared" si="182"/>
        <v>1</v>
      </c>
      <c r="N502" s="6"/>
      <c r="O502" s="6"/>
      <c r="P502" s="6">
        <f t="shared" si="185"/>
        <v>1</v>
      </c>
      <c r="Q502" s="6"/>
      <c r="R502" s="6"/>
      <c r="S502" s="6">
        <f t="shared" si="184"/>
        <v>1</v>
      </c>
      <c r="T502" s="6"/>
      <c r="U502" s="6"/>
      <c r="V502" s="6">
        <f t="shared" si="179"/>
        <v>1</v>
      </c>
      <c r="W502" s="6"/>
      <c r="X502" s="6"/>
      <c r="Y502" s="6">
        <f t="shared" si="178"/>
        <v>1</v>
      </c>
      <c r="Z502" s="6"/>
      <c r="AA502" s="6"/>
      <c r="AB502" s="6">
        <f t="shared" si="174"/>
        <v>1</v>
      </c>
      <c r="AC502" s="6"/>
      <c r="AD502" s="6"/>
      <c r="AE502" s="6">
        <f>AB502+AC502+AD502</f>
        <v>1</v>
      </c>
      <c r="AF502" s="6"/>
      <c r="AG502" s="6"/>
      <c r="AH502" s="6">
        <f t="shared" si="176"/>
        <v>1</v>
      </c>
      <c r="AI502" s="6"/>
      <c r="AJ502" s="6"/>
      <c r="AK502" s="6">
        <f t="shared" si="177"/>
        <v>1</v>
      </c>
      <c r="AL502" s="6"/>
      <c r="AM502" s="6"/>
      <c r="AN502" s="6"/>
      <c r="AO502" s="6"/>
      <c r="AP502" s="127"/>
      <c r="AQ502" s="114"/>
    </row>
    <row r="503" spans="1:43" ht="21" customHeight="1" x14ac:dyDescent="0.25">
      <c r="A503" s="1" t="s">
        <v>250</v>
      </c>
      <c r="B503" s="25">
        <v>913</v>
      </c>
      <c r="C503" s="8" t="s">
        <v>94</v>
      </c>
      <c r="D503" s="8" t="s">
        <v>156</v>
      </c>
      <c r="E503" s="8"/>
      <c r="F503" s="133">
        <f>F504+F505+F506</f>
        <v>5095</v>
      </c>
      <c r="G503" s="133">
        <f>G504+G505+G506</f>
        <v>0</v>
      </c>
      <c r="H503" s="6">
        <f t="shared" si="180"/>
        <v>5095</v>
      </c>
      <c r="I503" s="6">
        <f>I504+I505+I506</f>
        <v>0</v>
      </c>
      <c r="J503" s="6">
        <f t="shared" si="183"/>
        <v>5095</v>
      </c>
      <c r="K503" s="6">
        <f t="shared" ref="K503:AM503" si="188">K504+K505+K506</f>
        <v>0</v>
      </c>
      <c r="L503" s="6">
        <f t="shared" si="188"/>
        <v>0</v>
      </c>
      <c r="M503" s="6">
        <f t="shared" si="182"/>
        <v>5095</v>
      </c>
      <c r="N503" s="6">
        <f t="shared" si="188"/>
        <v>0</v>
      </c>
      <c r="O503" s="6">
        <f t="shared" si="188"/>
        <v>0</v>
      </c>
      <c r="P503" s="6">
        <f t="shared" si="185"/>
        <v>5095</v>
      </c>
      <c r="Q503" s="6">
        <f t="shared" si="188"/>
        <v>0</v>
      </c>
      <c r="R503" s="6">
        <f t="shared" si="188"/>
        <v>0</v>
      </c>
      <c r="S503" s="6">
        <f t="shared" si="184"/>
        <v>5095</v>
      </c>
      <c r="T503" s="6">
        <f t="shared" si="188"/>
        <v>0</v>
      </c>
      <c r="U503" s="6">
        <f t="shared" si="188"/>
        <v>0</v>
      </c>
      <c r="V503" s="6">
        <f t="shared" si="179"/>
        <v>5095</v>
      </c>
      <c r="W503" s="6">
        <f t="shared" si="188"/>
        <v>0</v>
      </c>
      <c r="X503" s="6">
        <f t="shared" si="188"/>
        <v>0</v>
      </c>
      <c r="Y503" s="6">
        <f t="shared" si="178"/>
        <v>5095</v>
      </c>
      <c r="Z503" s="6">
        <f t="shared" si="188"/>
        <v>0</v>
      </c>
      <c r="AA503" s="6">
        <f t="shared" si="188"/>
        <v>0</v>
      </c>
      <c r="AB503" s="6">
        <f t="shared" si="174"/>
        <v>5095</v>
      </c>
      <c r="AC503" s="6">
        <f t="shared" si="188"/>
        <v>0</v>
      </c>
      <c r="AD503" s="6">
        <f t="shared" si="188"/>
        <v>0</v>
      </c>
      <c r="AE503" s="6">
        <f t="shared" si="188"/>
        <v>5095</v>
      </c>
      <c r="AF503" s="6">
        <f t="shared" si="188"/>
        <v>0</v>
      </c>
      <c r="AG503" s="6">
        <f t="shared" si="188"/>
        <v>0</v>
      </c>
      <c r="AH503" s="6">
        <f t="shared" si="176"/>
        <v>5095</v>
      </c>
      <c r="AI503" s="6">
        <f t="shared" si="188"/>
        <v>0</v>
      </c>
      <c r="AJ503" s="6">
        <f t="shared" si="188"/>
        <v>0</v>
      </c>
      <c r="AK503" s="6">
        <f t="shared" si="177"/>
        <v>5095</v>
      </c>
      <c r="AL503" s="133">
        <f>AL504+AL505+AL506</f>
        <v>4925.2</v>
      </c>
      <c r="AM503" s="133">
        <f t="shared" si="188"/>
        <v>4925.2</v>
      </c>
    </row>
    <row r="504" spans="1:43" ht="33.75" customHeight="1" x14ac:dyDescent="0.25">
      <c r="A504" s="1" t="s">
        <v>8</v>
      </c>
      <c r="B504" s="25">
        <v>913</v>
      </c>
      <c r="C504" s="8" t="s">
        <v>94</v>
      </c>
      <c r="D504" s="8" t="s">
        <v>156</v>
      </c>
      <c r="E504" s="8" t="s">
        <v>9</v>
      </c>
      <c r="F504" s="6">
        <v>4465.5</v>
      </c>
      <c r="G504" s="6"/>
      <c r="H504" s="6">
        <f t="shared" si="180"/>
        <v>4465.5</v>
      </c>
      <c r="I504" s="6"/>
      <c r="J504" s="6">
        <f t="shared" si="183"/>
        <v>4465.5</v>
      </c>
      <c r="K504" s="6"/>
      <c r="L504" s="6"/>
      <c r="M504" s="6">
        <f t="shared" si="182"/>
        <v>4465.5</v>
      </c>
      <c r="N504" s="6"/>
      <c r="O504" s="6"/>
      <c r="P504" s="6">
        <f t="shared" si="185"/>
        <v>4465.5</v>
      </c>
      <c r="Q504" s="6"/>
      <c r="R504" s="6"/>
      <c r="S504" s="6">
        <f t="shared" si="184"/>
        <v>4465.5</v>
      </c>
      <c r="T504" s="6"/>
      <c r="U504" s="6"/>
      <c r="V504" s="6">
        <f t="shared" si="179"/>
        <v>4465.5</v>
      </c>
      <c r="W504" s="6"/>
      <c r="X504" s="6"/>
      <c r="Y504" s="6">
        <f t="shared" si="178"/>
        <v>4465.5</v>
      </c>
      <c r="Z504" s="6"/>
      <c r="AA504" s="6"/>
      <c r="AB504" s="6">
        <f t="shared" si="174"/>
        <v>4465.5</v>
      </c>
      <c r="AC504" s="6"/>
      <c r="AD504" s="6"/>
      <c r="AE504" s="6">
        <f>AB504+AC504+AD504</f>
        <v>4465.5</v>
      </c>
      <c r="AF504" s="6"/>
      <c r="AG504" s="6"/>
      <c r="AH504" s="6">
        <f t="shared" si="176"/>
        <v>4465.5</v>
      </c>
      <c r="AI504" s="6"/>
      <c r="AJ504" s="6"/>
      <c r="AK504" s="6">
        <f t="shared" si="177"/>
        <v>4465.5</v>
      </c>
      <c r="AL504" s="6">
        <f>4465.5-159.8</f>
        <v>4305.7</v>
      </c>
      <c r="AM504" s="6">
        <f>4465.5-159.8</f>
        <v>4305.7</v>
      </c>
    </row>
    <row r="505" spans="1:43" ht="21" customHeight="1" x14ac:dyDescent="0.25">
      <c r="A505" s="1" t="s">
        <v>10</v>
      </c>
      <c r="B505" s="25">
        <v>913</v>
      </c>
      <c r="C505" s="8" t="s">
        <v>94</v>
      </c>
      <c r="D505" s="8" t="s">
        <v>156</v>
      </c>
      <c r="E505" s="8" t="s">
        <v>11</v>
      </c>
      <c r="F505" s="6">
        <v>619.5</v>
      </c>
      <c r="G505" s="6"/>
      <c r="H505" s="6">
        <f t="shared" si="180"/>
        <v>619.5</v>
      </c>
      <c r="I505" s="6"/>
      <c r="J505" s="6">
        <f t="shared" si="183"/>
        <v>619.5</v>
      </c>
      <c r="K505" s="6"/>
      <c r="L505" s="6"/>
      <c r="M505" s="6">
        <f t="shared" si="182"/>
        <v>619.5</v>
      </c>
      <c r="N505" s="6"/>
      <c r="O505" s="6"/>
      <c r="P505" s="6">
        <f t="shared" si="185"/>
        <v>619.5</v>
      </c>
      <c r="Q505" s="6"/>
      <c r="R505" s="6"/>
      <c r="S505" s="6">
        <f t="shared" si="184"/>
        <v>619.5</v>
      </c>
      <c r="T505" s="6"/>
      <c r="U505" s="6"/>
      <c r="V505" s="6">
        <f t="shared" si="179"/>
        <v>619.5</v>
      </c>
      <c r="W505" s="6"/>
      <c r="X505" s="6"/>
      <c r="Y505" s="6">
        <f t="shared" si="178"/>
        <v>619.5</v>
      </c>
      <c r="Z505" s="6"/>
      <c r="AA505" s="6"/>
      <c r="AB505" s="6">
        <f t="shared" si="174"/>
        <v>619.5</v>
      </c>
      <c r="AC505" s="6"/>
      <c r="AD505" s="6"/>
      <c r="AE505" s="6">
        <f>AB505+AC505+AD505</f>
        <v>619.5</v>
      </c>
      <c r="AF505" s="6"/>
      <c r="AG505" s="6"/>
      <c r="AH505" s="6">
        <f t="shared" si="176"/>
        <v>619.5</v>
      </c>
      <c r="AI505" s="6"/>
      <c r="AJ505" s="6"/>
      <c r="AK505" s="6">
        <f t="shared" si="177"/>
        <v>619.5</v>
      </c>
      <c r="AL505" s="6">
        <v>619.5</v>
      </c>
      <c r="AM505" s="6">
        <v>619.5</v>
      </c>
    </row>
    <row r="506" spans="1:43" ht="21" customHeight="1" x14ac:dyDescent="0.25">
      <c r="A506" s="1" t="s">
        <v>19</v>
      </c>
      <c r="B506" s="25">
        <v>913</v>
      </c>
      <c r="C506" s="8" t="s">
        <v>94</v>
      </c>
      <c r="D506" s="8" t="s">
        <v>156</v>
      </c>
      <c r="E506" s="8" t="s">
        <v>20</v>
      </c>
      <c r="F506" s="6">
        <v>10</v>
      </c>
      <c r="G506" s="6"/>
      <c r="H506" s="6">
        <f t="shared" si="180"/>
        <v>10</v>
      </c>
      <c r="I506" s="6"/>
      <c r="J506" s="6">
        <f t="shared" si="183"/>
        <v>10</v>
      </c>
      <c r="K506" s="6"/>
      <c r="L506" s="6"/>
      <c r="M506" s="6">
        <f t="shared" si="182"/>
        <v>10</v>
      </c>
      <c r="N506" s="6"/>
      <c r="O506" s="6"/>
      <c r="P506" s="6">
        <f t="shared" si="185"/>
        <v>10</v>
      </c>
      <c r="Q506" s="6"/>
      <c r="R506" s="6"/>
      <c r="S506" s="6">
        <f t="shared" si="184"/>
        <v>10</v>
      </c>
      <c r="T506" s="6"/>
      <c r="U506" s="6"/>
      <c r="V506" s="6">
        <f t="shared" si="179"/>
        <v>10</v>
      </c>
      <c r="W506" s="6"/>
      <c r="X506" s="6"/>
      <c r="Y506" s="6">
        <f t="shared" si="178"/>
        <v>10</v>
      </c>
      <c r="Z506" s="6"/>
      <c r="AA506" s="6"/>
      <c r="AB506" s="6">
        <f t="shared" si="174"/>
        <v>10</v>
      </c>
      <c r="AC506" s="6"/>
      <c r="AD506" s="6"/>
      <c r="AE506" s="6">
        <f>AB506+AC506+AD506</f>
        <v>10</v>
      </c>
      <c r="AF506" s="6"/>
      <c r="AG506" s="6"/>
      <c r="AH506" s="6">
        <f t="shared" si="176"/>
        <v>10</v>
      </c>
      <c r="AI506" s="6"/>
      <c r="AJ506" s="6"/>
      <c r="AK506" s="6">
        <f t="shared" si="177"/>
        <v>10</v>
      </c>
      <c r="AL506" s="6"/>
      <c r="AM506" s="6"/>
    </row>
    <row r="507" spans="1:43" ht="48" customHeight="1" x14ac:dyDescent="0.25">
      <c r="A507" s="170" t="s">
        <v>396</v>
      </c>
      <c r="B507" s="209">
        <v>913</v>
      </c>
      <c r="C507" s="192" t="s">
        <v>94</v>
      </c>
      <c r="D507" s="210" t="s">
        <v>198</v>
      </c>
      <c r="E507" s="192"/>
      <c r="F507" s="193">
        <f>F508</f>
        <v>316.10000000000002</v>
      </c>
      <c r="G507" s="193">
        <f>G508</f>
        <v>2844.8</v>
      </c>
      <c r="H507" s="270">
        <f t="shared" si="180"/>
        <v>3160.9</v>
      </c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</row>
    <row r="508" spans="1:43" ht="35.25" customHeight="1" x14ac:dyDescent="0.25">
      <c r="A508" s="141" t="s">
        <v>90</v>
      </c>
      <c r="B508" s="25">
        <v>913</v>
      </c>
      <c r="C508" s="192" t="s">
        <v>94</v>
      </c>
      <c r="D508" s="8" t="s">
        <v>201</v>
      </c>
      <c r="E508" s="8"/>
      <c r="F508" s="6">
        <f>F510</f>
        <v>316.10000000000002</v>
      </c>
      <c r="G508" s="6">
        <f>G509</f>
        <v>2844.8</v>
      </c>
      <c r="H508" s="6">
        <f t="shared" si="180"/>
        <v>3160.9</v>
      </c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</row>
    <row r="509" spans="1:43" ht="21" customHeight="1" x14ac:dyDescent="0.25">
      <c r="A509" s="122" t="s">
        <v>10</v>
      </c>
      <c r="B509" s="25">
        <v>913</v>
      </c>
      <c r="C509" s="192" t="s">
        <v>94</v>
      </c>
      <c r="D509" s="8" t="s">
        <v>201</v>
      </c>
      <c r="E509" s="8" t="s">
        <v>11</v>
      </c>
      <c r="F509" s="6"/>
      <c r="G509" s="6">
        <v>2844.8</v>
      </c>
      <c r="H509" s="6">
        <f t="shared" si="180"/>
        <v>2844.8</v>
      </c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</row>
    <row r="510" spans="1:43" ht="21" customHeight="1" x14ac:dyDescent="0.25">
      <c r="A510" s="128" t="s">
        <v>16</v>
      </c>
      <c r="B510" s="25">
        <v>913</v>
      </c>
      <c r="C510" s="192" t="s">
        <v>94</v>
      </c>
      <c r="D510" s="4" t="s">
        <v>199</v>
      </c>
      <c r="E510" s="8" t="s">
        <v>11</v>
      </c>
      <c r="F510" s="6">
        <v>316.10000000000002</v>
      </c>
      <c r="G510" s="6"/>
      <c r="H510" s="6">
        <f t="shared" si="180"/>
        <v>316.10000000000002</v>
      </c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</row>
    <row r="511" spans="1:43" ht="21" customHeight="1" x14ac:dyDescent="0.25">
      <c r="A511" s="259" t="s">
        <v>433</v>
      </c>
      <c r="B511" s="81"/>
      <c r="C511" s="61"/>
      <c r="D511" s="61"/>
      <c r="E511" s="61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</row>
    <row r="512" spans="1:43" ht="32.25" customHeight="1" x14ac:dyDescent="0.25">
      <c r="A512" s="141" t="s">
        <v>90</v>
      </c>
      <c r="B512" s="25">
        <v>913</v>
      </c>
      <c r="C512" s="8" t="s">
        <v>94</v>
      </c>
      <c r="D512" s="8" t="s">
        <v>434</v>
      </c>
      <c r="E512" s="8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133">
        <f>AL513+AL514</f>
        <v>3160.9</v>
      </c>
      <c r="AM512" s="133">
        <f>AM513+AM514</f>
        <v>3160.9</v>
      </c>
    </row>
    <row r="513" spans="1:39" ht="25.5" customHeight="1" x14ac:dyDescent="0.25">
      <c r="A513" s="122" t="s">
        <v>10</v>
      </c>
      <c r="B513" s="25">
        <v>913</v>
      </c>
      <c r="C513" s="8" t="s">
        <v>94</v>
      </c>
      <c r="D513" s="8" t="s">
        <v>434</v>
      </c>
      <c r="E513" s="8" t="s">
        <v>11</v>
      </c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>
        <v>2844.8</v>
      </c>
      <c r="AM513" s="6">
        <v>2844.8</v>
      </c>
    </row>
    <row r="514" spans="1:39" ht="29.25" customHeight="1" x14ac:dyDescent="0.25">
      <c r="A514" s="128" t="s">
        <v>16</v>
      </c>
      <c r="B514" s="25">
        <v>913</v>
      </c>
      <c r="C514" s="8" t="s">
        <v>94</v>
      </c>
      <c r="D514" s="4" t="s">
        <v>435</v>
      </c>
      <c r="E514" s="8" t="s">
        <v>11</v>
      </c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>
        <v>316.10000000000002</v>
      </c>
      <c r="AM514" s="6">
        <v>316.10000000000002</v>
      </c>
    </row>
    <row r="515" spans="1:39" ht="43.5" hidden="1" customHeight="1" x14ac:dyDescent="0.25">
      <c r="A515" s="246" t="s">
        <v>418</v>
      </c>
      <c r="B515" s="25">
        <v>913</v>
      </c>
      <c r="C515" s="8" t="s">
        <v>94</v>
      </c>
      <c r="D515" s="8" t="s">
        <v>156</v>
      </c>
      <c r="E515" s="8" t="s">
        <v>11</v>
      </c>
      <c r="F515" s="6"/>
      <c r="G515" s="6"/>
      <c r="H515" s="6">
        <f t="shared" si="180"/>
        <v>0</v>
      </c>
      <c r="I515" s="6"/>
      <c r="J515" s="6">
        <f t="shared" si="183"/>
        <v>0</v>
      </c>
      <c r="K515" s="6"/>
      <c r="L515" s="6"/>
      <c r="M515" s="6">
        <f t="shared" si="182"/>
        <v>0</v>
      </c>
      <c r="N515" s="6"/>
      <c r="O515" s="6"/>
      <c r="P515" s="6">
        <f t="shared" si="185"/>
        <v>0</v>
      </c>
      <c r="Q515" s="6"/>
      <c r="R515" s="6"/>
      <c r="S515" s="6">
        <f t="shared" si="184"/>
        <v>0</v>
      </c>
      <c r="T515" s="6"/>
      <c r="U515" s="6"/>
      <c r="V515" s="6">
        <f t="shared" si="179"/>
        <v>0</v>
      </c>
      <c r="W515" s="6"/>
      <c r="X515" s="6"/>
      <c r="Y515" s="6">
        <f t="shared" si="178"/>
        <v>0</v>
      </c>
      <c r="Z515" s="6"/>
      <c r="AA515" s="6"/>
      <c r="AB515" s="6">
        <f t="shared" si="174"/>
        <v>0</v>
      </c>
      <c r="AC515" s="6"/>
      <c r="AD515" s="6"/>
      <c r="AE515" s="6">
        <f>AB515+AC515+AD515</f>
        <v>0</v>
      </c>
      <c r="AF515" s="6"/>
      <c r="AG515" s="6"/>
      <c r="AH515" s="6">
        <f t="shared" si="176"/>
        <v>0</v>
      </c>
      <c r="AI515" s="6"/>
      <c r="AJ515" s="6"/>
      <c r="AK515" s="6">
        <f t="shared" si="177"/>
        <v>0</v>
      </c>
      <c r="AL515" s="6"/>
      <c r="AM515" s="6"/>
    </row>
    <row r="516" spans="1:39" s="55" customFormat="1" ht="33.75" customHeight="1" x14ac:dyDescent="0.25">
      <c r="A516" s="67" t="s">
        <v>65</v>
      </c>
      <c r="B516" s="84">
        <v>913</v>
      </c>
      <c r="C516" s="58" t="s">
        <v>66</v>
      </c>
      <c r="D516" s="58"/>
      <c r="E516" s="58"/>
      <c r="F516" s="132">
        <f>F517+F526</f>
        <v>0</v>
      </c>
      <c r="G516" s="132">
        <f>G517+G526</f>
        <v>17871.900000000001</v>
      </c>
      <c r="H516" s="6">
        <f t="shared" ref="H516:H524" si="189">F516+G516</f>
        <v>17871.900000000001</v>
      </c>
      <c r="I516" s="28">
        <f t="shared" ref="I516:AM516" si="190">I517+I526</f>
        <v>0</v>
      </c>
      <c r="J516" s="28">
        <f t="shared" si="190"/>
        <v>17871.900000000001</v>
      </c>
      <c r="K516" s="28">
        <f t="shared" si="190"/>
        <v>0</v>
      </c>
      <c r="L516" s="28">
        <f t="shared" si="190"/>
        <v>0</v>
      </c>
      <c r="M516" s="28">
        <f t="shared" si="190"/>
        <v>17871.900000000001</v>
      </c>
      <c r="N516" s="28">
        <f t="shared" si="190"/>
        <v>0</v>
      </c>
      <c r="O516" s="28">
        <f t="shared" si="190"/>
        <v>0</v>
      </c>
      <c r="P516" s="28">
        <f t="shared" si="190"/>
        <v>17871.900000000001</v>
      </c>
      <c r="Q516" s="28">
        <f t="shared" si="190"/>
        <v>0</v>
      </c>
      <c r="R516" s="28">
        <f t="shared" si="190"/>
        <v>0</v>
      </c>
      <c r="S516" s="28">
        <f t="shared" si="190"/>
        <v>17871.900000000001</v>
      </c>
      <c r="T516" s="28">
        <f t="shared" si="190"/>
        <v>0</v>
      </c>
      <c r="U516" s="28">
        <f t="shared" si="190"/>
        <v>0</v>
      </c>
      <c r="V516" s="28">
        <f t="shared" si="190"/>
        <v>17871.900000000001</v>
      </c>
      <c r="W516" s="28">
        <f t="shared" si="190"/>
        <v>0</v>
      </c>
      <c r="X516" s="28">
        <f t="shared" si="190"/>
        <v>0</v>
      </c>
      <c r="Y516" s="28">
        <f t="shared" si="190"/>
        <v>17871.900000000001</v>
      </c>
      <c r="Z516" s="28">
        <f t="shared" si="190"/>
        <v>0</v>
      </c>
      <c r="AA516" s="28">
        <f t="shared" si="190"/>
        <v>0</v>
      </c>
      <c r="AB516" s="28">
        <f t="shared" si="190"/>
        <v>17871.900000000001</v>
      </c>
      <c r="AC516" s="28">
        <f t="shared" si="190"/>
        <v>0</v>
      </c>
      <c r="AD516" s="28">
        <f t="shared" si="190"/>
        <v>0</v>
      </c>
      <c r="AE516" s="28">
        <f t="shared" si="190"/>
        <v>17871.900000000001</v>
      </c>
      <c r="AF516" s="28">
        <f t="shared" si="190"/>
        <v>0</v>
      </c>
      <c r="AG516" s="28">
        <f t="shared" si="190"/>
        <v>0</v>
      </c>
      <c r="AH516" s="28">
        <f t="shared" si="190"/>
        <v>17871.900000000001</v>
      </c>
      <c r="AI516" s="28">
        <f t="shared" si="190"/>
        <v>0</v>
      </c>
      <c r="AJ516" s="28">
        <f t="shared" si="190"/>
        <v>0</v>
      </c>
      <c r="AK516" s="28">
        <f t="shared" si="190"/>
        <v>17871.900000000001</v>
      </c>
      <c r="AL516" s="132">
        <f t="shared" si="190"/>
        <v>17951.400000000001</v>
      </c>
      <c r="AM516" s="132">
        <f t="shared" si="190"/>
        <v>17966</v>
      </c>
    </row>
    <row r="517" spans="1:39" s="55" customFormat="1" ht="21" customHeight="1" x14ac:dyDescent="0.25">
      <c r="A517" s="60" t="s">
        <v>71</v>
      </c>
      <c r="B517" s="84">
        <v>913</v>
      </c>
      <c r="C517" s="58" t="s">
        <v>72</v>
      </c>
      <c r="D517" s="58"/>
      <c r="E517" s="58"/>
      <c r="F517" s="132">
        <f>F519+F522</f>
        <v>0</v>
      </c>
      <c r="G517" s="132">
        <f>G519+G522</f>
        <v>4947.7</v>
      </c>
      <c r="H517" s="126">
        <f t="shared" si="189"/>
        <v>4947.7</v>
      </c>
      <c r="I517" s="28">
        <f>I519+I522</f>
        <v>0</v>
      </c>
      <c r="J517" s="28">
        <f t="shared" si="183"/>
        <v>4947.7</v>
      </c>
      <c r="K517" s="28">
        <f>K519+K522</f>
        <v>0</v>
      </c>
      <c r="L517" s="28">
        <f>L519+L522</f>
        <v>0</v>
      </c>
      <c r="M517" s="28">
        <f t="shared" si="182"/>
        <v>4947.7</v>
      </c>
      <c r="N517" s="28">
        <f>N519+N522</f>
        <v>0</v>
      </c>
      <c r="O517" s="28">
        <f>O519+O522</f>
        <v>0</v>
      </c>
      <c r="P517" s="28">
        <f t="shared" si="185"/>
        <v>4947.7</v>
      </c>
      <c r="Q517" s="28">
        <f>Q519+Q522</f>
        <v>0</v>
      </c>
      <c r="R517" s="28">
        <f>R519+R522</f>
        <v>0</v>
      </c>
      <c r="S517" s="28">
        <f t="shared" si="184"/>
        <v>4947.7</v>
      </c>
      <c r="T517" s="28">
        <f>T519+T522</f>
        <v>0</v>
      </c>
      <c r="U517" s="28">
        <f>U519+U522</f>
        <v>0</v>
      </c>
      <c r="V517" s="28">
        <f t="shared" si="179"/>
        <v>4947.7</v>
      </c>
      <c r="W517" s="28">
        <f>W519+W522</f>
        <v>0</v>
      </c>
      <c r="X517" s="28">
        <f>X519+X522</f>
        <v>0</v>
      </c>
      <c r="Y517" s="28">
        <f t="shared" si="178"/>
        <v>4947.7</v>
      </c>
      <c r="Z517" s="28">
        <f>Z519+Z522</f>
        <v>0</v>
      </c>
      <c r="AA517" s="28">
        <f>AA519+AA522</f>
        <v>0</v>
      </c>
      <c r="AB517" s="28">
        <f t="shared" si="174"/>
        <v>4947.7</v>
      </c>
      <c r="AC517" s="28">
        <f>AC519+AC522</f>
        <v>0</v>
      </c>
      <c r="AD517" s="28">
        <f>AD519+AD522</f>
        <v>0</v>
      </c>
      <c r="AE517" s="28">
        <f t="shared" ref="AE517:AE524" si="191">AB517+AC517+AD517</f>
        <v>4947.7</v>
      </c>
      <c r="AF517" s="28">
        <f>AF519+AF522</f>
        <v>0</v>
      </c>
      <c r="AG517" s="28">
        <f>AG519+AG522</f>
        <v>0</v>
      </c>
      <c r="AH517" s="28">
        <f t="shared" si="176"/>
        <v>4947.7</v>
      </c>
      <c r="AI517" s="28">
        <f>AI519+AI522</f>
        <v>0</v>
      </c>
      <c r="AJ517" s="28">
        <f>AJ519+AJ522</f>
        <v>0</v>
      </c>
      <c r="AK517" s="28">
        <f t="shared" si="177"/>
        <v>4947.7</v>
      </c>
      <c r="AL517" s="132">
        <f>AL519+AL522</f>
        <v>5027.2</v>
      </c>
      <c r="AM517" s="132">
        <f>AM519+AM522</f>
        <v>5041.7999999999993</v>
      </c>
    </row>
    <row r="518" spans="1:39" ht="33.75" customHeight="1" x14ac:dyDescent="0.25">
      <c r="A518" s="1" t="s">
        <v>124</v>
      </c>
      <c r="B518" s="25">
        <v>913</v>
      </c>
      <c r="C518" s="8" t="s">
        <v>72</v>
      </c>
      <c r="D518" s="8"/>
      <c r="E518" s="8"/>
      <c r="F518" s="133">
        <f>F519+F522</f>
        <v>0</v>
      </c>
      <c r="G518" s="133">
        <f>G519+G522</f>
        <v>4947.7</v>
      </c>
      <c r="H518" s="6">
        <f t="shared" si="189"/>
        <v>4947.7</v>
      </c>
      <c r="I518" s="6">
        <f>I519+I522</f>
        <v>0</v>
      </c>
      <c r="J518" s="6">
        <f t="shared" si="183"/>
        <v>4947.7</v>
      </c>
      <c r="K518" s="6">
        <f t="shared" ref="K518:AM518" si="192">K519+K522</f>
        <v>0</v>
      </c>
      <c r="L518" s="6">
        <f t="shared" si="192"/>
        <v>0</v>
      </c>
      <c r="M518" s="6">
        <f t="shared" si="182"/>
        <v>4947.7</v>
      </c>
      <c r="N518" s="6">
        <f t="shared" si="192"/>
        <v>0</v>
      </c>
      <c r="O518" s="6">
        <f t="shared" si="192"/>
        <v>0</v>
      </c>
      <c r="P518" s="6">
        <f t="shared" si="192"/>
        <v>4947.7</v>
      </c>
      <c r="Q518" s="6">
        <f t="shared" si="192"/>
        <v>0</v>
      </c>
      <c r="R518" s="6">
        <f t="shared" si="192"/>
        <v>0</v>
      </c>
      <c r="S518" s="6">
        <f t="shared" si="192"/>
        <v>4947.7</v>
      </c>
      <c r="T518" s="6">
        <f t="shared" si="192"/>
        <v>0</v>
      </c>
      <c r="U518" s="6">
        <f t="shared" si="192"/>
        <v>0</v>
      </c>
      <c r="V518" s="6">
        <f t="shared" si="179"/>
        <v>4947.7</v>
      </c>
      <c r="W518" s="6">
        <f t="shared" si="192"/>
        <v>0</v>
      </c>
      <c r="X518" s="6">
        <f t="shared" si="192"/>
        <v>0</v>
      </c>
      <c r="Y518" s="6">
        <f t="shared" si="178"/>
        <v>4947.7</v>
      </c>
      <c r="Z518" s="6">
        <f t="shared" si="192"/>
        <v>0</v>
      </c>
      <c r="AA518" s="6">
        <f t="shared" si="192"/>
        <v>0</v>
      </c>
      <c r="AB518" s="6">
        <f t="shared" si="174"/>
        <v>4947.7</v>
      </c>
      <c r="AC518" s="6">
        <f t="shared" si="192"/>
        <v>0</v>
      </c>
      <c r="AD518" s="6">
        <f t="shared" si="192"/>
        <v>0</v>
      </c>
      <c r="AE518" s="6">
        <f t="shared" si="192"/>
        <v>4947.7</v>
      </c>
      <c r="AF518" s="6">
        <f t="shared" si="192"/>
        <v>0</v>
      </c>
      <c r="AG518" s="6">
        <f t="shared" si="192"/>
        <v>0</v>
      </c>
      <c r="AH518" s="6">
        <f t="shared" si="176"/>
        <v>4947.7</v>
      </c>
      <c r="AI518" s="6">
        <f t="shared" si="192"/>
        <v>0</v>
      </c>
      <c r="AJ518" s="6">
        <f t="shared" si="192"/>
        <v>0</v>
      </c>
      <c r="AK518" s="6">
        <f t="shared" si="177"/>
        <v>4947.7</v>
      </c>
      <c r="AL518" s="133">
        <f>AL519+AL522</f>
        <v>5027.2</v>
      </c>
      <c r="AM518" s="133">
        <f t="shared" si="192"/>
        <v>5041.7999999999993</v>
      </c>
    </row>
    <row r="519" spans="1:39" ht="33.75" customHeight="1" x14ac:dyDescent="0.25">
      <c r="A519" s="171" t="s">
        <v>381</v>
      </c>
      <c r="B519" s="3">
        <v>913</v>
      </c>
      <c r="C519" s="8" t="s">
        <v>72</v>
      </c>
      <c r="D519" s="8" t="s">
        <v>174</v>
      </c>
      <c r="E519" s="8"/>
      <c r="F519" s="133">
        <f>F520+F521</f>
        <v>0</v>
      </c>
      <c r="G519" s="133">
        <f>G520+G521</f>
        <v>4799.5</v>
      </c>
      <c r="H519" s="6">
        <f t="shared" si="189"/>
        <v>4799.5</v>
      </c>
      <c r="I519" s="6">
        <f>I520+I521</f>
        <v>0</v>
      </c>
      <c r="J519" s="6">
        <f t="shared" si="183"/>
        <v>4799.5</v>
      </c>
      <c r="K519" s="6">
        <f>K520+K521</f>
        <v>0</v>
      </c>
      <c r="L519" s="6">
        <f>L520+L521</f>
        <v>0</v>
      </c>
      <c r="M519" s="6">
        <f t="shared" si="182"/>
        <v>4799.5</v>
      </c>
      <c r="N519" s="6">
        <f>N520+N521</f>
        <v>0</v>
      </c>
      <c r="O519" s="6">
        <f>O520+O521</f>
        <v>0</v>
      </c>
      <c r="P519" s="6">
        <f t="shared" si="185"/>
        <v>4799.5</v>
      </c>
      <c r="Q519" s="6">
        <f>Q520+Q521</f>
        <v>0</v>
      </c>
      <c r="R519" s="6">
        <f>R520+R521</f>
        <v>0</v>
      </c>
      <c r="S519" s="6">
        <f t="shared" si="184"/>
        <v>4799.5</v>
      </c>
      <c r="T519" s="6">
        <f>T520+T521</f>
        <v>0</v>
      </c>
      <c r="U519" s="6">
        <f>U520+U521</f>
        <v>0</v>
      </c>
      <c r="V519" s="6">
        <f t="shared" si="179"/>
        <v>4799.5</v>
      </c>
      <c r="W519" s="6">
        <f>W520+W521</f>
        <v>0</v>
      </c>
      <c r="X519" s="6">
        <f>X520+X521</f>
        <v>0</v>
      </c>
      <c r="Y519" s="6">
        <f t="shared" si="178"/>
        <v>4799.5</v>
      </c>
      <c r="Z519" s="6">
        <f>Z520+Z521</f>
        <v>0</v>
      </c>
      <c r="AA519" s="6">
        <f>AA520+AA521</f>
        <v>0</v>
      </c>
      <c r="AB519" s="6">
        <f t="shared" si="174"/>
        <v>4799.5</v>
      </c>
      <c r="AC519" s="6">
        <f>AC520+AC521</f>
        <v>0</v>
      </c>
      <c r="AD519" s="6">
        <f>AD520+AD521</f>
        <v>0</v>
      </c>
      <c r="AE519" s="6">
        <f t="shared" si="191"/>
        <v>4799.5</v>
      </c>
      <c r="AF519" s="6">
        <f>AF520+AF521</f>
        <v>0</v>
      </c>
      <c r="AG519" s="6">
        <f>AG520+AG521</f>
        <v>0</v>
      </c>
      <c r="AH519" s="6">
        <f t="shared" si="176"/>
        <v>4799.5</v>
      </c>
      <c r="AI519" s="6">
        <f>AI520+AI521</f>
        <v>0</v>
      </c>
      <c r="AJ519" s="6">
        <f>AJ520+AJ521</f>
        <v>0</v>
      </c>
      <c r="AK519" s="6">
        <f t="shared" si="177"/>
        <v>4799.5</v>
      </c>
      <c r="AL519" s="133">
        <f>AL520+AL521</f>
        <v>4872.2</v>
      </c>
      <c r="AM519" s="133">
        <f>AM520+AM521</f>
        <v>4886.7999999999993</v>
      </c>
    </row>
    <row r="520" spans="1:39" ht="33.75" customHeight="1" x14ac:dyDescent="0.25">
      <c r="A520" s="7" t="s">
        <v>10</v>
      </c>
      <c r="B520" s="3">
        <v>913</v>
      </c>
      <c r="C520" s="8" t="s">
        <v>72</v>
      </c>
      <c r="D520" s="8" t="s">
        <v>174</v>
      </c>
      <c r="E520" s="8" t="s">
        <v>11</v>
      </c>
      <c r="F520" s="6"/>
      <c r="G520" s="6">
        <v>47.5</v>
      </c>
      <c r="H520" s="6">
        <f t="shared" si="189"/>
        <v>47.5</v>
      </c>
      <c r="I520" s="6"/>
      <c r="J520" s="6">
        <f t="shared" si="183"/>
        <v>47.5</v>
      </c>
      <c r="K520" s="6"/>
      <c r="L520" s="6"/>
      <c r="M520" s="6">
        <f t="shared" si="182"/>
        <v>47.5</v>
      </c>
      <c r="N520" s="6"/>
      <c r="O520" s="6"/>
      <c r="P520" s="6">
        <f t="shared" si="185"/>
        <v>47.5</v>
      </c>
      <c r="Q520" s="6"/>
      <c r="R520" s="6"/>
      <c r="S520" s="6">
        <f t="shared" si="184"/>
        <v>47.5</v>
      </c>
      <c r="T520" s="6"/>
      <c r="U520" s="6"/>
      <c r="V520" s="6">
        <f t="shared" si="179"/>
        <v>47.5</v>
      </c>
      <c r="W520" s="6"/>
      <c r="X520" s="6"/>
      <c r="Y520" s="6">
        <f t="shared" si="178"/>
        <v>47.5</v>
      </c>
      <c r="Z520" s="6"/>
      <c r="AA520" s="6"/>
      <c r="AB520" s="6">
        <f t="shared" si="174"/>
        <v>47.5</v>
      </c>
      <c r="AC520" s="6"/>
      <c r="AD520" s="6"/>
      <c r="AE520" s="6">
        <f t="shared" si="191"/>
        <v>47.5</v>
      </c>
      <c r="AF520" s="6"/>
      <c r="AG520" s="6"/>
      <c r="AH520" s="6">
        <f t="shared" si="176"/>
        <v>47.5</v>
      </c>
      <c r="AI520" s="6"/>
      <c r="AJ520" s="6"/>
      <c r="AK520" s="6">
        <f t="shared" si="177"/>
        <v>47.5</v>
      </c>
      <c r="AL520" s="6">
        <v>48.2</v>
      </c>
      <c r="AM520" s="6">
        <v>48.4</v>
      </c>
    </row>
    <row r="521" spans="1:39" ht="33.75" customHeight="1" x14ac:dyDescent="0.25">
      <c r="A521" s="7" t="s">
        <v>69</v>
      </c>
      <c r="B521" s="3">
        <v>913</v>
      </c>
      <c r="C521" s="8" t="s">
        <v>72</v>
      </c>
      <c r="D521" s="8" t="s">
        <v>174</v>
      </c>
      <c r="E521" s="8" t="s">
        <v>70</v>
      </c>
      <c r="F521" s="6"/>
      <c r="G521" s="6">
        <v>4752</v>
      </c>
      <c r="H521" s="6">
        <f t="shared" si="189"/>
        <v>4752</v>
      </c>
      <c r="I521" s="6"/>
      <c r="J521" s="6">
        <f t="shared" si="183"/>
        <v>4752</v>
      </c>
      <c r="K521" s="6"/>
      <c r="L521" s="6"/>
      <c r="M521" s="6">
        <f t="shared" si="182"/>
        <v>4752</v>
      </c>
      <c r="N521" s="6"/>
      <c r="O521" s="6"/>
      <c r="P521" s="6">
        <f t="shared" si="185"/>
        <v>4752</v>
      </c>
      <c r="Q521" s="6"/>
      <c r="R521" s="6"/>
      <c r="S521" s="6">
        <f t="shared" si="184"/>
        <v>4752</v>
      </c>
      <c r="T521" s="6"/>
      <c r="U521" s="6"/>
      <c r="V521" s="6">
        <f t="shared" si="179"/>
        <v>4752</v>
      </c>
      <c r="W521" s="6"/>
      <c r="X521" s="6"/>
      <c r="Y521" s="6">
        <f t="shared" si="178"/>
        <v>4752</v>
      </c>
      <c r="Z521" s="6"/>
      <c r="AA521" s="6"/>
      <c r="AB521" s="6">
        <f t="shared" si="174"/>
        <v>4752</v>
      </c>
      <c r="AC521" s="6"/>
      <c r="AD521" s="6"/>
      <c r="AE521" s="6">
        <f t="shared" si="191"/>
        <v>4752</v>
      </c>
      <c r="AF521" s="6"/>
      <c r="AG521" s="6"/>
      <c r="AH521" s="6">
        <f t="shared" si="176"/>
        <v>4752</v>
      </c>
      <c r="AI521" s="6"/>
      <c r="AJ521" s="6"/>
      <c r="AK521" s="6">
        <f t="shared" si="177"/>
        <v>4752</v>
      </c>
      <c r="AL521" s="6">
        <v>4824</v>
      </c>
      <c r="AM521" s="6">
        <v>4838.3999999999996</v>
      </c>
    </row>
    <row r="522" spans="1:39" ht="33.75" customHeight="1" x14ac:dyDescent="0.25">
      <c r="A522" s="171" t="s">
        <v>380</v>
      </c>
      <c r="B522" s="3">
        <v>913</v>
      </c>
      <c r="C522" s="8" t="s">
        <v>72</v>
      </c>
      <c r="D522" s="8" t="s">
        <v>175</v>
      </c>
      <c r="E522" s="8"/>
      <c r="F522" s="133">
        <f>F523+F524</f>
        <v>0</v>
      </c>
      <c r="G522" s="133">
        <f>G523+G524</f>
        <v>148.19999999999999</v>
      </c>
      <c r="H522" s="6">
        <f t="shared" si="189"/>
        <v>148.19999999999999</v>
      </c>
      <c r="I522" s="6">
        <f>I523+I524</f>
        <v>0</v>
      </c>
      <c r="J522" s="6">
        <f t="shared" si="183"/>
        <v>148.19999999999999</v>
      </c>
      <c r="K522" s="6">
        <f>K523+K524</f>
        <v>0</v>
      </c>
      <c r="L522" s="6">
        <f>L523+L524</f>
        <v>0</v>
      </c>
      <c r="M522" s="6">
        <f t="shared" si="182"/>
        <v>148.19999999999999</v>
      </c>
      <c r="N522" s="6">
        <f>N523+N524</f>
        <v>0</v>
      </c>
      <c r="O522" s="6">
        <f>O523+O524</f>
        <v>0</v>
      </c>
      <c r="P522" s="6">
        <f t="shared" si="185"/>
        <v>148.19999999999999</v>
      </c>
      <c r="Q522" s="6">
        <f>Q523+Q524</f>
        <v>0</v>
      </c>
      <c r="R522" s="6">
        <f>R523+R524</f>
        <v>0</v>
      </c>
      <c r="S522" s="6">
        <f t="shared" si="184"/>
        <v>148.19999999999999</v>
      </c>
      <c r="T522" s="6">
        <f>T523+T524</f>
        <v>0</v>
      </c>
      <c r="U522" s="6">
        <f>U523+U524</f>
        <v>0</v>
      </c>
      <c r="V522" s="6">
        <f t="shared" si="179"/>
        <v>148.19999999999999</v>
      </c>
      <c r="W522" s="6">
        <f>W523+W524</f>
        <v>0</v>
      </c>
      <c r="X522" s="6">
        <f>X523+X524</f>
        <v>0</v>
      </c>
      <c r="Y522" s="6">
        <f t="shared" si="178"/>
        <v>148.19999999999999</v>
      </c>
      <c r="Z522" s="6">
        <f>Z523+Z524</f>
        <v>0</v>
      </c>
      <c r="AA522" s="6">
        <f>AA523+AA524</f>
        <v>0</v>
      </c>
      <c r="AB522" s="6">
        <f t="shared" si="174"/>
        <v>148.19999999999999</v>
      </c>
      <c r="AC522" s="6">
        <f>AC523+AC524</f>
        <v>0</v>
      </c>
      <c r="AD522" s="6">
        <f>AD523+AD524</f>
        <v>0</v>
      </c>
      <c r="AE522" s="6">
        <f t="shared" si="191"/>
        <v>148.19999999999999</v>
      </c>
      <c r="AF522" s="6">
        <f>AF523+AF524</f>
        <v>0</v>
      </c>
      <c r="AG522" s="6">
        <f>AG523+AG524</f>
        <v>0</v>
      </c>
      <c r="AH522" s="6">
        <f t="shared" si="176"/>
        <v>148.19999999999999</v>
      </c>
      <c r="AI522" s="6">
        <f>AI523+AI524</f>
        <v>0</v>
      </c>
      <c r="AJ522" s="6">
        <f>AJ523+AJ524</f>
        <v>0</v>
      </c>
      <c r="AK522" s="6">
        <f t="shared" si="177"/>
        <v>148.19999999999999</v>
      </c>
      <c r="AL522" s="133">
        <f>AL523+AL524</f>
        <v>155</v>
      </c>
      <c r="AM522" s="133">
        <f>AM523+AM524</f>
        <v>155</v>
      </c>
    </row>
    <row r="523" spans="1:39" ht="33.75" customHeight="1" x14ac:dyDescent="0.25">
      <c r="A523" s="7" t="s">
        <v>10</v>
      </c>
      <c r="B523" s="3">
        <v>913</v>
      </c>
      <c r="C523" s="8" t="s">
        <v>72</v>
      </c>
      <c r="D523" s="8" t="s">
        <v>175</v>
      </c>
      <c r="E523" s="8" t="s">
        <v>11</v>
      </c>
      <c r="F523" s="6"/>
      <c r="G523" s="6">
        <v>1.5</v>
      </c>
      <c r="H523" s="6">
        <f t="shared" si="189"/>
        <v>1.5</v>
      </c>
      <c r="I523" s="6"/>
      <c r="J523" s="6">
        <f t="shared" si="183"/>
        <v>1.5</v>
      </c>
      <c r="K523" s="6"/>
      <c r="L523" s="6"/>
      <c r="M523" s="6">
        <f t="shared" si="182"/>
        <v>1.5</v>
      </c>
      <c r="N523" s="6"/>
      <c r="O523" s="6"/>
      <c r="P523" s="6">
        <f t="shared" si="185"/>
        <v>1.5</v>
      </c>
      <c r="Q523" s="6"/>
      <c r="R523" s="6"/>
      <c r="S523" s="6">
        <f t="shared" si="184"/>
        <v>1.5</v>
      </c>
      <c r="T523" s="6"/>
      <c r="U523" s="6"/>
      <c r="V523" s="6">
        <f t="shared" si="179"/>
        <v>1.5</v>
      </c>
      <c r="W523" s="6"/>
      <c r="X523" s="6"/>
      <c r="Y523" s="6">
        <f t="shared" si="178"/>
        <v>1.5</v>
      </c>
      <c r="Z523" s="6"/>
      <c r="AA523" s="6"/>
      <c r="AB523" s="6">
        <f t="shared" si="174"/>
        <v>1.5</v>
      </c>
      <c r="AC523" s="6"/>
      <c r="AD523" s="6"/>
      <c r="AE523" s="6">
        <f t="shared" si="191"/>
        <v>1.5</v>
      </c>
      <c r="AF523" s="6"/>
      <c r="AG523" s="6"/>
      <c r="AH523" s="6">
        <f t="shared" si="176"/>
        <v>1.5</v>
      </c>
      <c r="AI523" s="6"/>
      <c r="AJ523" s="6"/>
      <c r="AK523" s="6">
        <f t="shared" si="177"/>
        <v>1.5</v>
      </c>
      <c r="AL523" s="6">
        <v>1.5</v>
      </c>
      <c r="AM523" s="6">
        <v>1.5</v>
      </c>
    </row>
    <row r="524" spans="1:39" ht="33.75" customHeight="1" x14ac:dyDescent="0.25">
      <c r="A524" s="7" t="s">
        <v>69</v>
      </c>
      <c r="B524" s="25">
        <v>913</v>
      </c>
      <c r="C524" s="8" t="s">
        <v>72</v>
      </c>
      <c r="D524" s="8" t="s">
        <v>175</v>
      </c>
      <c r="E524" s="8" t="s">
        <v>70</v>
      </c>
      <c r="F524" s="6"/>
      <c r="G524" s="6">
        <v>146.69999999999999</v>
      </c>
      <c r="H524" s="6">
        <f t="shared" si="189"/>
        <v>146.69999999999999</v>
      </c>
      <c r="I524" s="6"/>
      <c r="J524" s="6">
        <f t="shared" si="183"/>
        <v>146.69999999999999</v>
      </c>
      <c r="K524" s="6"/>
      <c r="L524" s="6"/>
      <c r="M524" s="6">
        <f t="shared" si="182"/>
        <v>146.69999999999999</v>
      </c>
      <c r="N524" s="6"/>
      <c r="O524" s="6"/>
      <c r="P524" s="6">
        <f t="shared" si="185"/>
        <v>146.69999999999999</v>
      </c>
      <c r="Q524" s="6"/>
      <c r="R524" s="6"/>
      <c r="S524" s="6">
        <f t="shared" si="184"/>
        <v>146.69999999999999</v>
      </c>
      <c r="T524" s="6"/>
      <c r="U524" s="6"/>
      <c r="V524" s="6">
        <f t="shared" si="179"/>
        <v>146.69999999999999</v>
      </c>
      <c r="W524" s="6"/>
      <c r="X524" s="6"/>
      <c r="Y524" s="6">
        <f t="shared" si="178"/>
        <v>146.69999999999999</v>
      </c>
      <c r="Z524" s="6"/>
      <c r="AA524" s="6"/>
      <c r="AB524" s="6">
        <f t="shared" si="174"/>
        <v>146.69999999999999</v>
      </c>
      <c r="AC524" s="6"/>
      <c r="AD524" s="6"/>
      <c r="AE524" s="6">
        <f t="shared" si="191"/>
        <v>146.69999999999999</v>
      </c>
      <c r="AF524" s="6"/>
      <c r="AG524" s="6"/>
      <c r="AH524" s="6">
        <f t="shared" si="176"/>
        <v>146.69999999999999</v>
      </c>
      <c r="AI524" s="6"/>
      <c r="AJ524" s="6"/>
      <c r="AK524" s="6">
        <f t="shared" si="177"/>
        <v>146.69999999999999</v>
      </c>
      <c r="AL524" s="6">
        <v>153.5</v>
      </c>
      <c r="AM524" s="6">
        <v>153.5</v>
      </c>
    </row>
    <row r="525" spans="1:39" ht="21" customHeight="1" x14ac:dyDescent="0.25">
      <c r="A525" s="1"/>
      <c r="B525" s="27"/>
      <c r="C525" s="8"/>
      <c r="D525" s="8"/>
      <c r="E525" s="8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>
        <f t="shared" si="174"/>
        <v>0</v>
      </c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</row>
    <row r="526" spans="1:39" s="55" customFormat="1" ht="33.75" customHeight="1" x14ac:dyDescent="0.25">
      <c r="A526" s="60" t="s">
        <v>95</v>
      </c>
      <c r="B526" s="84">
        <v>913</v>
      </c>
      <c r="C526" s="58" t="s">
        <v>96</v>
      </c>
      <c r="D526" s="58"/>
      <c r="E526" s="58"/>
      <c r="F526" s="132">
        <f>F528+F531+F533</f>
        <v>0</v>
      </c>
      <c r="G526" s="132">
        <f>G528+G531+G533</f>
        <v>12924.2</v>
      </c>
      <c r="H526" s="126">
        <f t="shared" ref="H526:H534" si="193">F526+G526</f>
        <v>12924.2</v>
      </c>
      <c r="I526" s="28">
        <f t="shared" ref="I526:AM526" si="194">I528+I531+I533</f>
        <v>0</v>
      </c>
      <c r="J526" s="28">
        <f t="shared" si="194"/>
        <v>12924.2</v>
      </c>
      <c r="K526" s="28">
        <f t="shared" si="194"/>
        <v>0</v>
      </c>
      <c r="L526" s="28">
        <f t="shared" si="194"/>
        <v>0</v>
      </c>
      <c r="M526" s="28">
        <f t="shared" si="194"/>
        <v>12924.2</v>
      </c>
      <c r="N526" s="28">
        <f t="shared" si="194"/>
        <v>0</v>
      </c>
      <c r="O526" s="28">
        <f t="shared" si="194"/>
        <v>0</v>
      </c>
      <c r="P526" s="28">
        <f t="shared" si="194"/>
        <v>12924.2</v>
      </c>
      <c r="Q526" s="28">
        <f t="shared" si="194"/>
        <v>0</v>
      </c>
      <c r="R526" s="28">
        <f t="shared" si="194"/>
        <v>0</v>
      </c>
      <c r="S526" s="28">
        <f t="shared" si="194"/>
        <v>12924.2</v>
      </c>
      <c r="T526" s="28">
        <f t="shared" si="194"/>
        <v>0</v>
      </c>
      <c r="U526" s="28">
        <f t="shared" si="194"/>
        <v>0</v>
      </c>
      <c r="V526" s="28">
        <f t="shared" si="194"/>
        <v>12924.2</v>
      </c>
      <c r="W526" s="28">
        <f t="shared" si="194"/>
        <v>0</v>
      </c>
      <c r="X526" s="28">
        <f t="shared" si="194"/>
        <v>0</v>
      </c>
      <c r="Y526" s="28">
        <f t="shared" si="194"/>
        <v>12924.2</v>
      </c>
      <c r="Z526" s="28">
        <f t="shared" si="194"/>
        <v>0</v>
      </c>
      <c r="AA526" s="28">
        <f t="shared" si="194"/>
        <v>0</v>
      </c>
      <c r="AB526" s="28">
        <f t="shared" si="194"/>
        <v>12924.2</v>
      </c>
      <c r="AC526" s="28">
        <f t="shared" si="194"/>
        <v>0</v>
      </c>
      <c r="AD526" s="28">
        <f t="shared" si="194"/>
        <v>0</v>
      </c>
      <c r="AE526" s="28">
        <f t="shared" si="194"/>
        <v>12924.2</v>
      </c>
      <c r="AF526" s="28">
        <f t="shared" si="194"/>
        <v>0</v>
      </c>
      <c r="AG526" s="28">
        <f t="shared" si="194"/>
        <v>0</v>
      </c>
      <c r="AH526" s="28">
        <f t="shared" si="194"/>
        <v>12924.2</v>
      </c>
      <c r="AI526" s="28">
        <f t="shared" si="194"/>
        <v>0</v>
      </c>
      <c r="AJ526" s="28">
        <f t="shared" si="194"/>
        <v>0</v>
      </c>
      <c r="AK526" s="28">
        <f t="shared" si="194"/>
        <v>12924.2</v>
      </c>
      <c r="AL526" s="132">
        <f t="shared" si="194"/>
        <v>12924.2</v>
      </c>
      <c r="AM526" s="132">
        <f t="shared" si="194"/>
        <v>12924.2</v>
      </c>
    </row>
    <row r="527" spans="1:39" ht="33.75" customHeight="1" x14ac:dyDescent="0.25">
      <c r="A527" s="1" t="s">
        <v>124</v>
      </c>
      <c r="B527" s="25">
        <v>913</v>
      </c>
      <c r="C527" s="8" t="s">
        <v>96</v>
      </c>
      <c r="D527" s="8"/>
      <c r="E527" s="8"/>
      <c r="F527" s="133">
        <f>F528+F531+F533</f>
        <v>0</v>
      </c>
      <c r="G527" s="133">
        <f>G528+G531+G533</f>
        <v>12924.2</v>
      </c>
      <c r="H527" s="6">
        <f t="shared" si="193"/>
        <v>12924.2</v>
      </c>
      <c r="I527" s="6">
        <f>I528+I531+I533</f>
        <v>0</v>
      </c>
      <c r="J527" s="6">
        <f t="shared" si="183"/>
        <v>12924.2</v>
      </c>
      <c r="K527" s="6">
        <f>K528+K531+K533</f>
        <v>0</v>
      </c>
      <c r="L527" s="6">
        <f>L528+L531+L533</f>
        <v>0</v>
      </c>
      <c r="M527" s="6">
        <f t="shared" si="182"/>
        <v>12924.2</v>
      </c>
      <c r="N527" s="6">
        <f t="shared" ref="N527:U527" si="195">N528+N531+N533</f>
        <v>0</v>
      </c>
      <c r="O527" s="6">
        <f t="shared" si="195"/>
        <v>0</v>
      </c>
      <c r="P527" s="6">
        <f t="shared" si="195"/>
        <v>12924.2</v>
      </c>
      <c r="Q527" s="6">
        <f t="shared" si="195"/>
        <v>0</v>
      </c>
      <c r="R527" s="6">
        <f t="shared" si="195"/>
        <v>0</v>
      </c>
      <c r="S527" s="6">
        <f t="shared" si="195"/>
        <v>12924.2</v>
      </c>
      <c r="T527" s="6">
        <f t="shared" si="195"/>
        <v>0</v>
      </c>
      <c r="U527" s="6">
        <f t="shared" si="195"/>
        <v>0</v>
      </c>
      <c r="V527" s="6">
        <f t="shared" si="179"/>
        <v>12924.2</v>
      </c>
      <c r="W527" s="6">
        <f>W528+W531+W533</f>
        <v>0</v>
      </c>
      <c r="X527" s="6">
        <f>X528+X531+X533</f>
        <v>0</v>
      </c>
      <c r="Y527" s="6">
        <f t="shared" si="178"/>
        <v>12924.2</v>
      </c>
      <c r="Z527" s="6">
        <f>Z528+Z531+Z533</f>
        <v>0</v>
      </c>
      <c r="AA527" s="6">
        <f>AA528+AA531+AA533</f>
        <v>0</v>
      </c>
      <c r="AB527" s="6">
        <f t="shared" si="174"/>
        <v>12924.2</v>
      </c>
      <c r="AC527" s="6">
        <f>AC528+AC531+AC533</f>
        <v>0</v>
      </c>
      <c r="AD527" s="6">
        <f>AD528+AD531+AD533</f>
        <v>0</v>
      </c>
      <c r="AE527" s="6">
        <f>AE528+AE531+AE533</f>
        <v>12924.2</v>
      </c>
      <c r="AF527" s="6">
        <f>AF528+AF531+AF533</f>
        <v>0</v>
      </c>
      <c r="AG527" s="6">
        <f>AG528+AG531+AG533</f>
        <v>0</v>
      </c>
      <c r="AH527" s="6">
        <f t="shared" si="176"/>
        <v>12924.2</v>
      </c>
      <c r="AI527" s="6">
        <f>AI528+AI531+AI533</f>
        <v>0</v>
      </c>
      <c r="AJ527" s="6">
        <f>AJ528+AJ531+AJ533</f>
        <v>0</v>
      </c>
      <c r="AK527" s="6">
        <f t="shared" si="177"/>
        <v>12924.2</v>
      </c>
      <c r="AL527" s="133">
        <f>AL528+AL531+AL533</f>
        <v>12924.2</v>
      </c>
      <c r="AM527" s="133">
        <f>AM528+AM531+AM533</f>
        <v>12924.2</v>
      </c>
    </row>
    <row r="528" spans="1:39" ht="33.75" customHeight="1" x14ac:dyDescent="0.25">
      <c r="A528" s="56" t="s">
        <v>382</v>
      </c>
      <c r="B528" s="25">
        <v>913</v>
      </c>
      <c r="C528" s="8" t="s">
        <v>96</v>
      </c>
      <c r="D528" s="8" t="s">
        <v>176</v>
      </c>
      <c r="E528" s="8"/>
      <c r="F528" s="133">
        <f>F529+F530</f>
        <v>0</v>
      </c>
      <c r="G528" s="133">
        <f>G529+G530</f>
        <v>1428.6</v>
      </c>
      <c r="H528" s="6">
        <f t="shared" si="193"/>
        <v>1428.6</v>
      </c>
      <c r="I528" s="6">
        <f>I529+I530</f>
        <v>0</v>
      </c>
      <c r="J528" s="6">
        <f t="shared" si="183"/>
        <v>1428.6</v>
      </c>
      <c r="K528" s="6">
        <f>K529+K530</f>
        <v>0</v>
      </c>
      <c r="L528" s="6">
        <f>L529+L530</f>
        <v>0</v>
      </c>
      <c r="M528" s="6">
        <f t="shared" si="182"/>
        <v>1428.6</v>
      </c>
      <c r="N528" s="6">
        <f>N529+N530</f>
        <v>0</v>
      </c>
      <c r="O528" s="6">
        <f>O529+O530</f>
        <v>0</v>
      </c>
      <c r="P528" s="6">
        <f t="shared" si="185"/>
        <v>1428.6</v>
      </c>
      <c r="Q528" s="6">
        <f>Q529+Q530</f>
        <v>0</v>
      </c>
      <c r="R528" s="6">
        <f>R529+R530</f>
        <v>0</v>
      </c>
      <c r="S528" s="6">
        <f t="shared" si="184"/>
        <v>1428.6</v>
      </c>
      <c r="T528" s="6">
        <f>T529+T530</f>
        <v>0</v>
      </c>
      <c r="U528" s="6">
        <f>U529+U530</f>
        <v>0</v>
      </c>
      <c r="V528" s="6">
        <f t="shared" si="179"/>
        <v>1428.6</v>
      </c>
      <c r="W528" s="6">
        <f>W529+W530</f>
        <v>0</v>
      </c>
      <c r="X528" s="6">
        <f>X529+X530</f>
        <v>0</v>
      </c>
      <c r="Y528" s="6">
        <f t="shared" si="178"/>
        <v>1428.6</v>
      </c>
      <c r="Z528" s="6">
        <f>Z529+Z530</f>
        <v>0</v>
      </c>
      <c r="AA528" s="6">
        <f>AA529+AA530</f>
        <v>0</v>
      </c>
      <c r="AB528" s="6">
        <f t="shared" si="174"/>
        <v>1428.6</v>
      </c>
      <c r="AC528" s="6">
        <f>AC529+AC530</f>
        <v>0</v>
      </c>
      <c r="AD528" s="6">
        <f>AD529+AD530</f>
        <v>0</v>
      </c>
      <c r="AE528" s="6">
        <f t="shared" ref="AE528:AE534" si="196">AB528+AC528+AD528</f>
        <v>1428.6</v>
      </c>
      <c r="AF528" s="6">
        <f>AF529+AF530</f>
        <v>0</v>
      </c>
      <c r="AG528" s="6">
        <f>AG529+AG530</f>
        <v>0</v>
      </c>
      <c r="AH528" s="6">
        <f t="shared" si="176"/>
        <v>1428.6</v>
      </c>
      <c r="AI528" s="6">
        <f>AI529+AI530</f>
        <v>0</v>
      </c>
      <c r="AJ528" s="6">
        <f>AJ529+AJ530</f>
        <v>0</v>
      </c>
      <c r="AK528" s="6">
        <f t="shared" si="177"/>
        <v>1428.6</v>
      </c>
      <c r="AL528" s="133">
        <f>AL529+AL530</f>
        <v>1428.6</v>
      </c>
      <c r="AM528" s="133">
        <f>AM529+AM530</f>
        <v>1428.6</v>
      </c>
    </row>
    <row r="529" spans="1:39" ht="21" customHeight="1" x14ac:dyDescent="0.25">
      <c r="A529" s="7" t="s">
        <v>10</v>
      </c>
      <c r="B529" s="25">
        <v>913</v>
      </c>
      <c r="C529" s="8" t="s">
        <v>96</v>
      </c>
      <c r="D529" s="8" t="s">
        <v>176</v>
      </c>
      <c r="E529" s="8" t="s">
        <v>11</v>
      </c>
      <c r="F529" s="6"/>
      <c r="G529" s="6">
        <v>14.1</v>
      </c>
      <c r="H529" s="6">
        <f t="shared" si="193"/>
        <v>14.1</v>
      </c>
      <c r="I529" s="6"/>
      <c r="J529" s="6">
        <f t="shared" si="183"/>
        <v>14.1</v>
      </c>
      <c r="K529" s="6"/>
      <c r="L529" s="6"/>
      <c r="M529" s="6">
        <f t="shared" si="182"/>
        <v>14.1</v>
      </c>
      <c r="N529" s="6"/>
      <c r="O529" s="6"/>
      <c r="P529" s="6">
        <f t="shared" si="185"/>
        <v>14.1</v>
      </c>
      <c r="Q529" s="6"/>
      <c r="R529" s="6"/>
      <c r="S529" s="6">
        <f t="shared" si="184"/>
        <v>14.1</v>
      </c>
      <c r="T529" s="6"/>
      <c r="U529" s="6"/>
      <c r="V529" s="6">
        <f t="shared" si="179"/>
        <v>14.1</v>
      </c>
      <c r="W529" s="6"/>
      <c r="X529" s="6"/>
      <c r="Y529" s="6">
        <f t="shared" si="178"/>
        <v>14.1</v>
      </c>
      <c r="Z529" s="6"/>
      <c r="AA529" s="6"/>
      <c r="AB529" s="6">
        <f t="shared" si="174"/>
        <v>14.1</v>
      </c>
      <c r="AC529" s="6"/>
      <c r="AD529" s="6"/>
      <c r="AE529" s="6">
        <f t="shared" si="196"/>
        <v>14.1</v>
      </c>
      <c r="AF529" s="6"/>
      <c r="AG529" s="6"/>
      <c r="AH529" s="6">
        <f t="shared" si="176"/>
        <v>14.1</v>
      </c>
      <c r="AI529" s="6"/>
      <c r="AJ529" s="6"/>
      <c r="AK529" s="6">
        <f t="shared" si="177"/>
        <v>14.1</v>
      </c>
      <c r="AL529" s="6">
        <v>14.1</v>
      </c>
      <c r="AM529" s="6">
        <v>14.1</v>
      </c>
    </row>
    <row r="530" spans="1:39" ht="21" customHeight="1" x14ac:dyDescent="0.25">
      <c r="A530" s="35" t="s">
        <v>69</v>
      </c>
      <c r="B530" s="25">
        <v>913</v>
      </c>
      <c r="C530" s="8" t="s">
        <v>96</v>
      </c>
      <c r="D530" s="8" t="s">
        <v>176</v>
      </c>
      <c r="E530" s="8" t="s">
        <v>70</v>
      </c>
      <c r="F530" s="6"/>
      <c r="G530" s="6">
        <v>1414.5</v>
      </c>
      <c r="H530" s="6">
        <f t="shared" si="193"/>
        <v>1414.5</v>
      </c>
      <c r="I530" s="6"/>
      <c r="J530" s="6">
        <f t="shared" si="183"/>
        <v>1414.5</v>
      </c>
      <c r="K530" s="6"/>
      <c r="L530" s="6"/>
      <c r="M530" s="6">
        <f t="shared" si="182"/>
        <v>1414.5</v>
      </c>
      <c r="N530" s="6"/>
      <c r="O530" s="6"/>
      <c r="P530" s="6">
        <f t="shared" si="185"/>
        <v>1414.5</v>
      </c>
      <c r="Q530" s="6"/>
      <c r="R530" s="6"/>
      <c r="S530" s="6">
        <f t="shared" si="184"/>
        <v>1414.5</v>
      </c>
      <c r="T530" s="6"/>
      <c r="U530" s="6"/>
      <c r="V530" s="6">
        <f t="shared" si="179"/>
        <v>1414.5</v>
      </c>
      <c r="W530" s="6"/>
      <c r="X530" s="6"/>
      <c r="Y530" s="6">
        <f t="shared" si="178"/>
        <v>1414.5</v>
      </c>
      <c r="Z530" s="6"/>
      <c r="AA530" s="6"/>
      <c r="AB530" s="6">
        <f t="shared" si="174"/>
        <v>1414.5</v>
      </c>
      <c r="AC530" s="6"/>
      <c r="AD530" s="6"/>
      <c r="AE530" s="6">
        <f t="shared" si="196"/>
        <v>1414.5</v>
      </c>
      <c r="AF530" s="6"/>
      <c r="AG530" s="6"/>
      <c r="AH530" s="6">
        <f t="shared" si="176"/>
        <v>1414.5</v>
      </c>
      <c r="AI530" s="6"/>
      <c r="AJ530" s="6"/>
      <c r="AK530" s="6">
        <f t="shared" si="177"/>
        <v>1414.5</v>
      </c>
      <c r="AL530" s="6">
        <v>1414.5</v>
      </c>
      <c r="AM530" s="6">
        <v>1414.5</v>
      </c>
    </row>
    <row r="531" spans="1:39" ht="21" customHeight="1" x14ac:dyDescent="0.25">
      <c r="A531" s="118" t="s">
        <v>383</v>
      </c>
      <c r="B531" s="25">
        <v>913</v>
      </c>
      <c r="C531" s="8" t="s">
        <v>96</v>
      </c>
      <c r="D531" s="8" t="s">
        <v>177</v>
      </c>
      <c r="E531" s="8"/>
      <c r="F531" s="133">
        <f>F532</f>
        <v>0</v>
      </c>
      <c r="G531" s="133">
        <f>G532</f>
        <v>8010.3</v>
      </c>
      <c r="H531" s="6">
        <f t="shared" si="193"/>
        <v>8010.3</v>
      </c>
      <c r="I531" s="6">
        <f>I532</f>
        <v>0</v>
      </c>
      <c r="J531" s="6">
        <f t="shared" si="183"/>
        <v>8010.3</v>
      </c>
      <c r="K531" s="6">
        <f>K532</f>
        <v>0</v>
      </c>
      <c r="L531" s="6">
        <f>L532</f>
        <v>0</v>
      </c>
      <c r="M531" s="6">
        <f t="shared" si="182"/>
        <v>8010.3</v>
      </c>
      <c r="N531" s="6">
        <f>N532</f>
        <v>0</v>
      </c>
      <c r="O531" s="6">
        <f>O532</f>
        <v>0</v>
      </c>
      <c r="P531" s="6">
        <f t="shared" si="185"/>
        <v>8010.3</v>
      </c>
      <c r="Q531" s="6">
        <f>Q532</f>
        <v>0</v>
      </c>
      <c r="R531" s="6">
        <f>R532</f>
        <v>0</v>
      </c>
      <c r="S531" s="6">
        <f t="shared" si="184"/>
        <v>8010.3</v>
      </c>
      <c r="T531" s="6">
        <f>T532</f>
        <v>0</v>
      </c>
      <c r="U531" s="6">
        <f>U532</f>
        <v>0</v>
      </c>
      <c r="V531" s="6">
        <f t="shared" si="179"/>
        <v>8010.3</v>
      </c>
      <c r="W531" s="6">
        <f>W532</f>
        <v>0</v>
      </c>
      <c r="X531" s="6">
        <f>X532</f>
        <v>0</v>
      </c>
      <c r="Y531" s="6">
        <f t="shared" si="178"/>
        <v>8010.3</v>
      </c>
      <c r="Z531" s="6">
        <f>Z532</f>
        <v>0</v>
      </c>
      <c r="AA531" s="6">
        <f>AA532</f>
        <v>0</v>
      </c>
      <c r="AB531" s="6">
        <f t="shared" si="174"/>
        <v>8010.3</v>
      </c>
      <c r="AC531" s="6">
        <f>AC532</f>
        <v>0</v>
      </c>
      <c r="AD531" s="6">
        <f>AD532</f>
        <v>0</v>
      </c>
      <c r="AE531" s="6">
        <f t="shared" si="196"/>
        <v>8010.3</v>
      </c>
      <c r="AF531" s="6">
        <f>AF532</f>
        <v>0</v>
      </c>
      <c r="AG531" s="6">
        <f>AG532</f>
        <v>0</v>
      </c>
      <c r="AH531" s="6">
        <f t="shared" si="176"/>
        <v>8010.3</v>
      </c>
      <c r="AI531" s="6">
        <f>AI532</f>
        <v>0</v>
      </c>
      <c r="AJ531" s="6">
        <f>AJ532</f>
        <v>0</v>
      </c>
      <c r="AK531" s="6">
        <f t="shared" si="177"/>
        <v>8010.3</v>
      </c>
      <c r="AL531" s="133">
        <f>AL532</f>
        <v>8010.3</v>
      </c>
      <c r="AM531" s="133">
        <f>AM532</f>
        <v>8010.3</v>
      </c>
    </row>
    <row r="532" spans="1:39" ht="21" customHeight="1" x14ac:dyDescent="0.25">
      <c r="A532" s="7" t="s">
        <v>69</v>
      </c>
      <c r="B532" s="25">
        <v>913</v>
      </c>
      <c r="C532" s="8" t="s">
        <v>96</v>
      </c>
      <c r="D532" s="8" t="s">
        <v>177</v>
      </c>
      <c r="E532" s="8" t="s">
        <v>70</v>
      </c>
      <c r="F532" s="6"/>
      <c r="G532" s="6">
        <v>8010.3</v>
      </c>
      <c r="H532" s="6">
        <f t="shared" si="193"/>
        <v>8010.3</v>
      </c>
      <c r="I532" s="6"/>
      <c r="J532" s="6">
        <f t="shared" si="183"/>
        <v>8010.3</v>
      </c>
      <c r="K532" s="6"/>
      <c r="L532" s="6"/>
      <c r="M532" s="6">
        <f t="shared" si="182"/>
        <v>8010.3</v>
      </c>
      <c r="N532" s="6"/>
      <c r="O532" s="6"/>
      <c r="P532" s="6">
        <f t="shared" si="185"/>
        <v>8010.3</v>
      </c>
      <c r="Q532" s="6"/>
      <c r="R532" s="6"/>
      <c r="S532" s="6">
        <f t="shared" si="184"/>
        <v>8010.3</v>
      </c>
      <c r="T532" s="6"/>
      <c r="U532" s="6"/>
      <c r="V532" s="6">
        <f t="shared" si="179"/>
        <v>8010.3</v>
      </c>
      <c r="W532" s="6"/>
      <c r="X532" s="6"/>
      <c r="Y532" s="6">
        <f t="shared" si="178"/>
        <v>8010.3</v>
      </c>
      <c r="Z532" s="6"/>
      <c r="AA532" s="6"/>
      <c r="AB532" s="6">
        <f t="shared" si="174"/>
        <v>8010.3</v>
      </c>
      <c r="AC532" s="6"/>
      <c r="AD532" s="6"/>
      <c r="AE532" s="6">
        <f t="shared" si="196"/>
        <v>8010.3</v>
      </c>
      <c r="AF532" s="6"/>
      <c r="AG532" s="6"/>
      <c r="AH532" s="6">
        <f t="shared" si="176"/>
        <v>8010.3</v>
      </c>
      <c r="AI532" s="6"/>
      <c r="AJ532" s="6"/>
      <c r="AK532" s="6">
        <f t="shared" si="177"/>
        <v>8010.3</v>
      </c>
      <c r="AL532" s="6">
        <v>8010.3</v>
      </c>
      <c r="AM532" s="6">
        <v>8010.3</v>
      </c>
    </row>
    <row r="533" spans="1:39" ht="33.75" customHeight="1" x14ac:dyDescent="0.25">
      <c r="A533" s="56" t="s">
        <v>384</v>
      </c>
      <c r="B533" s="25">
        <v>913</v>
      </c>
      <c r="C533" s="8" t="s">
        <v>96</v>
      </c>
      <c r="D533" s="8" t="s">
        <v>178</v>
      </c>
      <c r="E533" s="8"/>
      <c r="F533" s="133">
        <f>F534</f>
        <v>0</v>
      </c>
      <c r="G533" s="133">
        <f>G534</f>
        <v>3485.3</v>
      </c>
      <c r="H533" s="6">
        <f t="shared" si="193"/>
        <v>3485.3</v>
      </c>
      <c r="I533" s="6">
        <f>I534</f>
        <v>0</v>
      </c>
      <c r="J533" s="6">
        <f t="shared" si="183"/>
        <v>3485.3</v>
      </c>
      <c r="K533" s="6">
        <f>K534</f>
        <v>0</v>
      </c>
      <c r="L533" s="6">
        <f>L534</f>
        <v>0</v>
      </c>
      <c r="M533" s="6">
        <f t="shared" si="182"/>
        <v>3485.3</v>
      </c>
      <c r="N533" s="6">
        <f>N534</f>
        <v>0</v>
      </c>
      <c r="O533" s="6">
        <f>O534</f>
        <v>0</v>
      </c>
      <c r="P533" s="6">
        <f t="shared" si="185"/>
        <v>3485.3</v>
      </c>
      <c r="Q533" s="6">
        <f>Q534</f>
        <v>0</v>
      </c>
      <c r="R533" s="6">
        <f>R534</f>
        <v>0</v>
      </c>
      <c r="S533" s="6">
        <f t="shared" si="184"/>
        <v>3485.3</v>
      </c>
      <c r="T533" s="6">
        <f>T534</f>
        <v>0</v>
      </c>
      <c r="U533" s="6">
        <f>U534</f>
        <v>0</v>
      </c>
      <c r="V533" s="6">
        <f t="shared" si="179"/>
        <v>3485.3</v>
      </c>
      <c r="W533" s="6">
        <f>W534</f>
        <v>0</v>
      </c>
      <c r="X533" s="6">
        <f>X534</f>
        <v>0</v>
      </c>
      <c r="Y533" s="6">
        <f t="shared" si="178"/>
        <v>3485.3</v>
      </c>
      <c r="Z533" s="6">
        <f>Z534</f>
        <v>0</v>
      </c>
      <c r="AA533" s="6">
        <f>AA534</f>
        <v>0</v>
      </c>
      <c r="AB533" s="6">
        <f t="shared" si="174"/>
        <v>3485.3</v>
      </c>
      <c r="AC533" s="6">
        <f>AC534</f>
        <v>0</v>
      </c>
      <c r="AD533" s="6">
        <f>AD534</f>
        <v>0</v>
      </c>
      <c r="AE533" s="6">
        <f t="shared" si="196"/>
        <v>3485.3</v>
      </c>
      <c r="AF533" s="6">
        <f>AF534</f>
        <v>0</v>
      </c>
      <c r="AG533" s="6">
        <f>AG534</f>
        <v>0</v>
      </c>
      <c r="AH533" s="6">
        <f t="shared" si="176"/>
        <v>3485.3</v>
      </c>
      <c r="AI533" s="6">
        <f>AI534</f>
        <v>0</v>
      </c>
      <c r="AJ533" s="6">
        <f>AJ534</f>
        <v>0</v>
      </c>
      <c r="AK533" s="6">
        <f t="shared" si="177"/>
        <v>3485.3</v>
      </c>
      <c r="AL533" s="133">
        <f>AL534</f>
        <v>3485.3</v>
      </c>
      <c r="AM533" s="133">
        <f>AM534</f>
        <v>3485.3</v>
      </c>
    </row>
    <row r="534" spans="1:39" ht="21" customHeight="1" x14ac:dyDescent="0.25">
      <c r="A534" s="7" t="s">
        <v>69</v>
      </c>
      <c r="B534" s="25">
        <v>913</v>
      </c>
      <c r="C534" s="8" t="s">
        <v>96</v>
      </c>
      <c r="D534" s="8" t="s">
        <v>178</v>
      </c>
      <c r="E534" s="8" t="s">
        <v>70</v>
      </c>
      <c r="F534" s="6"/>
      <c r="G534" s="6">
        <v>3485.3</v>
      </c>
      <c r="H534" s="6">
        <f t="shared" si="193"/>
        <v>3485.3</v>
      </c>
      <c r="I534" s="6"/>
      <c r="J534" s="6">
        <f t="shared" si="183"/>
        <v>3485.3</v>
      </c>
      <c r="K534" s="6"/>
      <c r="L534" s="6"/>
      <c r="M534" s="6">
        <f t="shared" si="182"/>
        <v>3485.3</v>
      </c>
      <c r="N534" s="6"/>
      <c r="O534" s="6"/>
      <c r="P534" s="6">
        <f t="shared" si="185"/>
        <v>3485.3</v>
      </c>
      <c r="Q534" s="6"/>
      <c r="R534" s="6"/>
      <c r="S534" s="6">
        <f t="shared" si="184"/>
        <v>3485.3</v>
      </c>
      <c r="T534" s="6"/>
      <c r="U534" s="6"/>
      <c r="V534" s="6">
        <f t="shared" si="179"/>
        <v>3485.3</v>
      </c>
      <c r="W534" s="6"/>
      <c r="X534" s="6"/>
      <c r="Y534" s="6">
        <f t="shared" si="178"/>
        <v>3485.3</v>
      </c>
      <c r="Z534" s="6"/>
      <c r="AA534" s="6"/>
      <c r="AB534" s="6">
        <f t="shared" si="174"/>
        <v>3485.3</v>
      </c>
      <c r="AC534" s="6"/>
      <c r="AD534" s="6"/>
      <c r="AE534" s="6">
        <f t="shared" si="196"/>
        <v>3485.3</v>
      </c>
      <c r="AF534" s="6"/>
      <c r="AG534" s="6"/>
      <c r="AH534" s="6">
        <f t="shared" si="176"/>
        <v>3485.3</v>
      </c>
      <c r="AI534" s="6"/>
      <c r="AJ534" s="6"/>
      <c r="AK534" s="6">
        <f t="shared" si="177"/>
        <v>3485.3</v>
      </c>
      <c r="AL534" s="6">
        <v>3485.3</v>
      </c>
      <c r="AM534" s="6">
        <v>3485.3</v>
      </c>
    </row>
    <row r="535" spans="1:39" ht="21" customHeight="1" x14ac:dyDescent="0.25">
      <c r="A535" s="24"/>
      <c r="B535" s="25"/>
      <c r="C535" s="8"/>
      <c r="D535" s="8"/>
      <c r="E535" s="8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</row>
    <row r="536" spans="1:39" s="55" customFormat="1" ht="33.75" customHeight="1" x14ac:dyDescent="0.25">
      <c r="A536" s="56" t="s">
        <v>74</v>
      </c>
      <c r="B536" s="68" t="s">
        <v>82</v>
      </c>
      <c r="C536" s="58" t="s">
        <v>75</v>
      </c>
      <c r="D536" s="58"/>
      <c r="E536" s="58"/>
      <c r="F536" s="132">
        <f t="shared" ref="F536:U538" si="197">F537</f>
        <v>700</v>
      </c>
      <c r="G536" s="132">
        <f t="shared" si="197"/>
        <v>0</v>
      </c>
      <c r="H536" s="6">
        <f t="shared" ref="H536:H560" si="198">F536+G536</f>
        <v>700</v>
      </c>
      <c r="I536" s="28">
        <f t="shared" si="197"/>
        <v>0</v>
      </c>
      <c r="J536" s="6">
        <f t="shared" si="183"/>
        <v>700</v>
      </c>
      <c r="K536" s="28">
        <f t="shared" si="197"/>
        <v>0</v>
      </c>
      <c r="L536" s="28">
        <f t="shared" si="197"/>
        <v>0</v>
      </c>
      <c r="M536" s="6">
        <f t="shared" si="182"/>
        <v>700</v>
      </c>
      <c r="N536" s="28">
        <f>N537</f>
        <v>0</v>
      </c>
      <c r="O536" s="28">
        <f>O537</f>
        <v>0</v>
      </c>
      <c r="P536" s="28">
        <f t="shared" si="185"/>
        <v>700</v>
      </c>
      <c r="Q536" s="28">
        <f>Q537</f>
        <v>0</v>
      </c>
      <c r="R536" s="28">
        <f>R537</f>
        <v>0</v>
      </c>
      <c r="S536" s="28">
        <f t="shared" si="184"/>
        <v>700</v>
      </c>
      <c r="T536" s="28">
        <f>T537</f>
        <v>0</v>
      </c>
      <c r="U536" s="28">
        <f>U537</f>
        <v>0</v>
      </c>
      <c r="V536" s="26">
        <f t="shared" si="179"/>
        <v>700</v>
      </c>
      <c r="W536" s="28">
        <f>W537</f>
        <v>0</v>
      </c>
      <c r="X536" s="28">
        <f>X537</f>
        <v>0</v>
      </c>
      <c r="Y536" s="26">
        <f t="shared" si="178"/>
        <v>700</v>
      </c>
      <c r="Z536" s="28">
        <f>Z537</f>
        <v>0</v>
      </c>
      <c r="AA536" s="28">
        <f>AA537</f>
        <v>0</v>
      </c>
      <c r="AB536" s="6">
        <f t="shared" si="174"/>
        <v>700</v>
      </c>
      <c r="AC536" s="28">
        <f>AC537</f>
        <v>0</v>
      </c>
      <c r="AD536" s="28">
        <f>AD537</f>
        <v>0</v>
      </c>
      <c r="AE536" s="28">
        <f>AB536+AC536+AD536</f>
        <v>700</v>
      </c>
      <c r="AF536" s="28">
        <f>AF537</f>
        <v>0</v>
      </c>
      <c r="AG536" s="28">
        <f>AG537</f>
        <v>0</v>
      </c>
      <c r="AH536" s="26">
        <f t="shared" si="176"/>
        <v>700</v>
      </c>
      <c r="AI536" s="28">
        <f>AI537</f>
        <v>0</v>
      </c>
      <c r="AJ536" s="28">
        <f>AJ537</f>
        <v>0</v>
      </c>
      <c r="AK536" s="26">
        <f t="shared" si="177"/>
        <v>700</v>
      </c>
      <c r="AL536" s="132">
        <f>AL537</f>
        <v>650</v>
      </c>
      <c r="AM536" s="132">
        <f>AM537</f>
        <v>650</v>
      </c>
    </row>
    <row r="537" spans="1:39" ht="21" customHeight="1" x14ac:dyDescent="0.25">
      <c r="A537" s="60" t="s">
        <v>122</v>
      </c>
      <c r="B537" s="68" t="s">
        <v>82</v>
      </c>
      <c r="C537" s="58" t="s">
        <v>97</v>
      </c>
      <c r="D537" s="58"/>
      <c r="E537" s="58"/>
      <c r="F537" s="132">
        <f t="shared" si="197"/>
        <v>700</v>
      </c>
      <c r="G537" s="132">
        <f t="shared" si="197"/>
        <v>0</v>
      </c>
      <c r="H537" s="28">
        <f t="shared" si="198"/>
        <v>700</v>
      </c>
      <c r="I537" s="28">
        <f t="shared" si="197"/>
        <v>0</v>
      </c>
      <c r="J537" s="28">
        <f t="shared" si="183"/>
        <v>700</v>
      </c>
      <c r="K537" s="28">
        <f t="shared" si="197"/>
        <v>0</v>
      </c>
      <c r="L537" s="28">
        <f t="shared" si="197"/>
        <v>0</v>
      </c>
      <c r="M537" s="28">
        <f t="shared" si="182"/>
        <v>700</v>
      </c>
      <c r="N537" s="28">
        <f>N538</f>
        <v>0</v>
      </c>
      <c r="O537" s="28">
        <f>O538</f>
        <v>0</v>
      </c>
      <c r="P537" s="28">
        <f t="shared" si="185"/>
        <v>700</v>
      </c>
      <c r="Q537" s="28">
        <f>Q538</f>
        <v>0</v>
      </c>
      <c r="R537" s="28">
        <f>R538</f>
        <v>0</v>
      </c>
      <c r="S537" s="28">
        <f t="shared" si="184"/>
        <v>700</v>
      </c>
      <c r="T537" s="28">
        <f>T538</f>
        <v>0</v>
      </c>
      <c r="U537" s="28">
        <f>U538</f>
        <v>0</v>
      </c>
      <c r="V537" s="28">
        <f t="shared" si="179"/>
        <v>700</v>
      </c>
      <c r="W537" s="28">
        <f>W538</f>
        <v>0</v>
      </c>
      <c r="X537" s="28">
        <f>X538</f>
        <v>0</v>
      </c>
      <c r="Y537" s="28">
        <f t="shared" si="178"/>
        <v>700</v>
      </c>
      <c r="Z537" s="28">
        <f>Z538</f>
        <v>0</v>
      </c>
      <c r="AA537" s="28">
        <f>AA538</f>
        <v>0</v>
      </c>
      <c r="AB537" s="28">
        <f t="shared" si="174"/>
        <v>700</v>
      </c>
      <c r="AC537" s="28">
        <f>AC538</f>
        <v>0</v>
      </c>
      <c r="AD537" s="28">
        <f>AD538</f>
        <v>0</v>
      </c>
      <c r="AE537" s="28">
        <f>AB537+AC537+AD537</f>
        <v>700</v>
      </c>
      <c r="AF537" s="28">
        <f>AF538</f>
        <v>0</v>
      </c>
      <c r="AG537" s="28">
        <f>AG538</f>
        <v>0</v>
      </c>
      <c r="AH537" s="28">
        <f t="shared" si="176"/>
        <v>700</v>
      </c>
      <c r="AI537" s="28">
        <f>AI538</f>
        <v>0</v>
      </c>
      <c r="AJ537" s="28">
        <f>AJ538</f>
        <v>0</v>
      </c>
      <c r="AK537" s="28">
        <f t="shared" si="177"/>
        <v>700</v>
      </c>
      <c r="AL537" s="132">
        <f>AL538</f>
        <v>650</v>
      </c>
      <c r="AM537" s="132">
        <f>AM538</f>
        <v>650</v>
      </c>
    </row>
    <row r="538" spans="1:39" ht="48.75" customHeight="1" x14ac:dyDescent="0.25">
      <c r="A538" s="168" t="s">
        <v>472</v>
      </c>
      <c r="B538" s="184" t="s">
        <v>82</v>
      </c>
      <c r="C538" s="185" t="s">
        <v>97</v>
      </c>
      <c r="D538" s="185" t="s">
        <v>164</v>
      </c>
      <c r="E538" s="185"/>
      <c r="F538" s="186">
        <f>F539+F540</f>
        <v>700</v>
      </c>
      <c r="G538" s="186">
        <f t="shared" si="197"/>
        <v>0</v>
      </c>
      <c r="H538" s="186">
        <f t="shared" si="197"/>
        <v>459</v>
      </c>
      <c r="I538" s="186">
        <f t="shared" si="197"/>
        <v>0</v>
      </c>
      <c r="J538" s="186">
        <f t="shared" si="197"/>
        <v>459</v>
      </c>
      <c r="K538" s="186">
        <f t="shared" si="197"/>
        <v>0</v>
      </c>
      <c r="L538" s="186">
        <f t="shared" si="197"/>
        <v>0</v>
      </c>
      <c r="M538" s="186">
        <f t="shared" si="197"/>
        <v>459</v>
      </c>
      <c r="N538" s="186">
        <f t="shared" si="197"/>
        <v>0</v>
      </c>
      <c r="O538" s="186">
        <f t="shared" si="197"/>
        <v>0</v>
      </c>
      <c r="P538" s="186">
        <f t="shared" si="197"/>
        <v>459</v>
      </c>
      <c r="Q538" s="186">
        <f t="shared" si="197"/>
        <v>0</v>
      </c>
      <c r="R538" s="186">
        <f t="shared" si="197"/>
        <v>0</v>
      </c>
      <c r="S538" s="186">
        <f t="shared" si="197"/>
        <v>459</v>
      </c>
      <c r="T538" s="186">
        <f t="shared" si="197"/>
        <v>0</v>
      </c>
      <c r="U538" s="186">
        <f t="shared" si="197"/>
        <v>0</v>
      </c>
      <c r="V538" s="186">
        <f t="shared" ref="V538:AM538" si="199">V539</f>
        <v>459</v>
      </c>
      <c r="W538" s="186">
        <f t="shared" si="199"/>
        <v>0</v>
      </c>
      <c r="X538" s="186">
        <f t="shared" si="199"/>
        <v>0</v>
      </c>
      <c r="Y538" s="186">
        <f t="shared" si="199"/>
        <v>459</v>
      </c>
      <c r="Z538" s="186">
        <f t="shared" si="199"/>
        <v>0</v>
      </c>
      <c r="AA538" s="186">
        <f t="shared" si="199"/>
        <v>0</v>
      </c>
      <c r="AB538" s="186">
        <f t="shared" si="199"/>
        <v>459</v>
      </c>
      <c r="AC538" s="186">
        <f t="shared" si="199"/>
        <v>0</v>
      </c>
      <c r="AD538" s="186">
        <f t="shared" si="199"/>
        <v>0</v>
      </c>
      <c r="AE538" s="186">
        <f t="shared" si="199"/>
        <v>459</v>
      </c>
      <c r="AF538" s="186">
        <f t="shared" si="199"/>
        <v>0</v>
      </c>
      <c r="AG538" s="186">
        <f t="shared" si="199"/>
        <v>0</v>
      </c>
      <c r="AH538" s="186">
        <f t="shared" si="199"/>
        <v>459</v>
      </c>
      <c r="AI538" s="186">
        <f t="shared" si="199"/>
        <v>0</v>
      </c>
      <c r="AJ538" s="186">
        <f t="shared" si="199"/>
        <v>0</v>
      </c>
      <c r="AK538" s="186">
        <f t="shared" si="199"/>
        <v>459</v>
      </c>
      <c r="AL538" s="186">
        <f t="shared" si="199"/>
        <v>650</v>
      </c>
      <c r="AM538" s="186">
        <f t="shared" si="199"/>
        <v>650</v>
      </c>
    </row>
    <row r="539" spans="1:39" ht="21" customHeight="1" x14ac:dyDescent="0.25">
      <c r="A539" s="5" t="s">
        <v>10</v>
      </c>
      <c r="B539" s="27" t="s">
        <v>82</v>
      </c>
      <c r="C539" s="8" t="s">
        <v>97</v>
      </c>
      <c r="D539" s="8" t="s">
        <v>164</v>
      </c>
      <c r="E539" s="101">
        <v>200</v>
      </c>
      <c r="F539" s="30">
        <v>459</v>
      </c>
      <c r="G539" s="30"/>
      <c r="H539" s="6">
        <f t="shared" si="198"/>
        <v>459</v>
      </c>
      <c r="I539" s="102"/>
      <c r="J539" s="6">
        <f t="shared" si="183"/>
        <v>459</v>
      </c>
      <c r="K539" s="102"/>
      <c r="L539" s="102"/>
      <c r="M539" s="6">
        <f t="shared" si="182"/>
        <v>459</v>
      </c>
      <c r="N539" s="102"/>
      <c r="O539" s="102"/>
      <c r="P539" s="6">
        <f t="shared" si="185"/>
        <v>459</v>
      </c>
      <c r="Q539" s="102"/>
      <c r="R539" s="102"/>
      <c r="S539" s="6">
        <f t="shared" si="184"/>
        <v>459</v>
      </c>
      <c r="T539" s="102"/>
      <c r="U539" s="102"/>
      <c r="V539" s="6">
        <f t="shared" si="179"/>
        <v>459</v>
      </c>
      <c r="W539" s="102"/>
      <c r="X539" s="102"/>
      <c r="Y539" s="6">
        <f t="shared" si="178"/>
        <v>459</v>
      </c>
      <c r="Z539" s="102"/>
      <c r="AA539" s="103"/>
      <c r="AB539" s="6">
        <f t="shared" ref="AB539:AB629" si="200">Y539+Z539+AA539</f>
        <v>459</v>
      </c>
      <c r="AC539" s="102"/>
      <c r="AD539" s="102"/>
      <c r="AE539" s="6">
        <f>AB539+AC539+AD539</f>
        <v>459</v>
      </c>
      <c r="AF539" s="102"/>
      <c r="AG539" s="102"/>
      <c r="AH539" s="6">
        <f t="shared" si="176"/>
        <v>459</v>
      </c>
      <c r="AI539" s="102"/>
      <c r="AJ539" s="102"/>
      <c r="AK539" s="6">
        <f t="shared" si="177"/>
        <v>459</v>
      </c>
      <c r="AL539" s="102">
        <v>650</v>
      </c>
      <c r="AM539" s="102">
        <v>650</v>
      </c>
    </row>
    <row r="540" spans="1:39" ht="21" customHeight="1" x14ac:dyDescent="0.25">
      <c r="A540" s="7" t="s">
        <v>69</v>
      </c>
      <c r="B540" s="27" t="s">
        <v>82</v>
      </c>
      <c r="C540" s="8" t="s">
        <v>97</v>
      </c>
      <c r="D540" s="8" t="s">
        <v>164</v>
      </c>
      <c r="E540" s="101">
        <v>300</v>
      </c>
      <c r="F540" s="30">
        <v>241</v>
      </c>
      <c r="G540" s="30"/>
      <c r="H540" s="6">
        <f t="shared" si="198"/>
        <v>241</v>
      </c>
      <c r="I540" s="102"/>
      <c r="J540" s="6"/>
      <c r="K540" s="102"/>
      <c r="L540" s="102"/>
      <c r="M540" s="6"/>
      <c r="N540" s="102"/>
      <c r="O540" s="102"/>
      <c r="P540" s="6"/>
      <c r="Q540" s="102"/>
      <c r="R540" s="102"/>
      <c r="S540" s="6"/>
      <c r="T540" s="102"/>
      <c r="U540" s="102"/>
      <c r="V540" s="6"/>
      <c r="W540" s="102"/>
      <c r="X540" s="102"/>
      <c r="Y540" s="6"/>
      <c r="Z540" s="102"/>
      <c r="AA540" s="103"/>
      <c r="AB540" s="6"/>
      <c r="AC540" s="102"/>
      <c r="AD540" s="102"/>
      <c r="AE540" s="6"/>
      <c r="AF540" s="102"/>
      <c r="AG540" s="102"/>
      <c r="AH540" s="6"/>
      <c r="AI540" s="102"/>
      <c r="AJ540" s="102"/>
      <c r="AK540" s="6"/>
      <c r="AL540" s="102"/>
      <c r="AM540" s="102"/>
    </row>
    <row r="541" spans="1:39" ht="21" customHeight="1" x14ac:dyDescent="0.25">
      <c r="A541" s="5"/>
      <c r="B541" s="27"/>
      <c r="C541" s="8"/>
      <c r="D541" s="8"/>
      <c r="E541" s="101"/>
      <c r="F541" s="30"/>
      <c r="G541" s="30"/>
      <c r="H541" s="6"/>
      <c r="I541" s="102"/>
      <c r="J541" s="6"/>
      <c r="K541" s="102"/>
      <c r="L541" s="102"/>
      <c r="M541" s="6"/>
      <c r="N541" s="102"/>
      <c r="O541" s="102"/>
      <c r="P541" s="6"/>
      <c r="Q541" s="102"/>
      <c r="R541" s="102"/>
      <c r="S541" s="6"/>
      <c r="T541" s="102"/>
      <c r="U541" s="102"/>
      <c r="V541" s="6"/>
      <c r="W541" s="102"/>
      <c r="X541" s="102"/>
      <c r="Y541" s="6"/>
      <c r="Z541" s="102"/>
      <c r="AA541" s="103"/>
      <c r="AB541" s="6"/>
      <c r="AC541" s="102"/>
      <c r="AD541" s="102"/>
      <c r="AE541" s="6"/>
      <c r="AF541" s="102"/>
      <c r="AG541" s="102"/>
      <c r="AH541" s="6"/>
      <c r="AI541" s="102"/>
      <c r="AJ541" s="102"/>
      <c r="AK541" s="6"/>
      <c r="AL541" s="102"/>
      <c r="AM541" s="102"/>
    </row>
    <row r="542" spans="1:39" s="55" customFormat="1" ht="48" customHeight="1" x14ac:dyDescent="0.25">
      <c r="A542" s="194" t="s">
        <v>98</v>
      </c>
      <c r="B542" s="195" t="s">
        <v>99</v>
      </c>
      <c r="C542" s="196"/>
      <c r="D542" s="196"/>
      <c r="E542" s="196"/>
      <c r="F542" s="197">
        <f>F543+F557+F562+F581+F608+F619</f>
        <v>10970.5</v>
      </c>
      <c r="G542" s="197">
        <f>G543+G557+G562+G581+G608+G619</f>
        <v>55989.599999999999</v>
      </c>
      <c r="H542" s="199">
        <f t="shared" si="198"/>
        <v>66960.100000000006</v>
      </c>
      <c r="I542" s="199" t="e">
        <f>I543+I557+I562+I581+I608+I619</f>
        <v>#REF!</v>
      </c>
      <c r="J542" s="198" t="e">
        <f t="shared" si="183"/>
        <v>#REF!</v>
      </c>
      <c r="K542" s="199" t="e">
        <f>K543+K557+K562+K581+K608+K619</f>
        <v>#REF!</v>
      </c>
      <c r="L542" s="199" t="e">
        <f>L543+L557+L562+L581+L608+L619</f>
        <v>#REF!</v>
      </c>
      <c r="M542" s="198" t="e">
        <f t="shared" si="182"/>
        <v>#REF!</v>
      </c>
      <c r="N542" s="199" t="e">
        <f t="shared" ref="N542:U542" si="201">N543+N557+N562+N581+N608+N619</f>
        <v>#REF!</v>
      </c>
      <c r="O542" s="199" t="e">
        <f t="shared" si="201"/>
        <v>#REF!</v>
      </c>
      <c r="P542" s="199" t="e">
        <f t="shared" si="201"/>
        <v>#REF!</v>
      </c>
      <c r="Q542" s="199" t="e">
        <f t="shared" si="201"/>
        <v>#REF!</v>
      </c>
      <c r="R542" s="199" t="e">
        <f t="shared" si="201"/>
        <v>#REF!</v>
      </c>
      <c r="S542" s="199" t="e">
        <f t="shared" si="201"/>
        <v>#REF!</v>
      </c>
      <c r="T542" s="199" t="e">
        <f t="shared" si="201"/>
        <v>#REF!</v>
      </c>
      <c r="U542" s="199" t="e">
        <f t="shared" si="201"/>
        <v>#REF!</v>
      </c>
      <c r="V542" s="199" t="e">
        <f t="shared" si="179"/>
        <v>#REF!</v>
      </c>
      <c r="W542" s="199" t="e">
        <f>W543+W557+W562+W581+W608+W619</f>
        <v>#REF!</v>
      </c>
      <c r="X542" s="199" t="e">
        <f>X543+X557+X562+X581+X608+X619</f>
        <v>#REF!</v>
      </c>
      <c r="Y542" s="199" t="e">
        <f t="shared" si="178"/>
        <v>#REF!</v>
      </c>
      <c r="Z542" s="199" t="e">
        <f>Z543+Z557+Z562+Z581+Z608+Z619</f>
        <v>#REF!</v>
      </c>
      <c r="AA542" s="199" t="e">
        <f>AA543+AA557+AA562+AA581+AA608+AA619</f>
        <v>#REF!</v>
      </c>
      <c r="AB542" s="198" t="e">
        <f t="shared" si="200"/>
        <v>#REF!</v>
      </c>
      <c r="AC542" s="199" t="e">
        <f>AC543+AC557+AC562+AC581+AC608+AC619</f>
        <v>#REF!</v>
      </c>
      <c r="AD542" s="199" t="e">
        <f>AD543+AD557+AD562+AD581+AD608+AD619</f>
        <v>#REF!</v>
      </c>
      <c r="AE542" s="199" t="e">
        <f>AE543+AE557+AE562+AE581+AE608+AE619</f>
        <v>#REF!</v>
      </c>
      <c r="AF542" s="199" t="e">
        <f>AF543+AF557+AF562+AF581+AF608+AF619</f>
        <v>#REF!</v>
      </c>
      <c r="AG542" s="199" t="e">
        <f>AG543+AG557+AG562+AG581+AG608+AG619</f>
        <v>#REF!</v>
      </c>
      <c r="AH542" s="199" t="e">
        <f t="shared" ref="AH542:AH630" si="202">AE542+AF542+AG542</f>
        <v>#REF!</v>
      </c>
      <c r="AI542" s="199" t="e">
        <f>AI543+AI557+AI562+AI581+AI608+AI619</f>
        <v>#REF!</v>
      </c>
      <c r="AJ542" s="199" t="e">
        <f>AJ543+AJ557+AJ562+AJ581+AJ608+AJ619</f>
        <v>#REF!</v>
      </c>
      <c r="AK542" s="199" t="e">
        <f t="shared" ref="AK542:AK629" si="203">AH542+AI542+AJ542</f>
        <v>#REF!</v>
      </c>
      <c r="AL542" s="197">
        <f>AL543+AL557+AL562+AL581+AL608+AL619</f>
        <v>29661.4</v>
      </c>
      <c r="AM542" s="197">
        <f>AM543+AM557+AM562+AM581+AM608+AM619</f>
        <v>25811.55</v>
      </c>
    </row>
    <row r="543" spans="1:39" s="55" customFormat="1" ht="33.75" customHeight="1" x14ac:dyDescent="0.25">
      <c r="A543" s="67" t="s">
        <v>3</v>
      </c>
      <c r="B543" s="84" t="s">
        <v>99</v>
      </c>
      <c r="C543" s="58" t="s">
        <v>4</v>
      </c>
      <c r="D543" s="58"/>
      <c r="E543" s="58"/>
      <c r="F543" s="132">
        <f>F545+F549</f>
        <v>5229.8999999999996</v>
      </c>
      <c r="G543" s="132">
        <f>G545+G549</f>
        <v>0</v>
      </c>
      <c r="H543" s="6">
        <f t="shared" si="198"/>
        <v>5229.8999999999996</v>
      </c>
      <c r="I543" s="28">
        <f>I545+I549+I557</f>
        <v>0</v>
      </c>
      <c r="J543" s="6">
        <f t="shared" si="183"/>
        <v>5229.8999999999996</v>
      </c>
      <c r="K543" s="28">
        <f>K545+K549+K557</f>
        <v>0</v>
      </c>
      <c r="L543" s="28">
        <f>L545+L549+L557</f>
        <v>0</v>
      </c>
      <c r="M543" s="6">
        <f t="shared" si="182"/>
        <v>5229.8999999999996</v>
      </c>
      <c r="N543" s="28">
        <f>N545+N549+N557</f>
        <v>0</v>
      </c>
      <c r="O543" s="28">
        <f>O545+O549+O557</f>
        <v>0</v>
      </c>
      <c r="P543" s="28">
        <f t="shared" si="185"/>
        <v>5229.8999999999996</v>
      </c>
      <c r="Q543" s="28">
        <f>Q545+Q549+Q557</f>
        <v>0</v>
      </c>
      <c r="R543" s="28">
        <f>R545+R549+R557</f>
        <v>0</v>
      </c>
      <c r="S543" s="28">
        <f t="shared" si="184"/>
        <v>5229.8999999999996</v>
      </c>
      <c r="T543" s="28">
        <f>T545+T549+T557</f>
        <v>0</v>
      </c>
      <c r="U543" s="28">
        <f>U545+U549+U557</f>
        <v>0</v>
      </c>
      <c r="V543" s="28">
        <f t="shared" si="179"/>
        <v>5229.8999999999996</v>
      </c>
      <c r="W543" s="28">
        <f>W545+W549+W557</f>
        <v>0</v>
      </c>
      <c r="X543" s="28">
        <f>X544</f>
        <v>0</v>
      </c>
      <c r="Y543" s="28">
        <f t="shared" si="178"/>
        <v>5229.8999999999996</v>
      </c>
      <c r="Z543" s="28">
        <f>Z545+Z549+Z557</f>
        <v>0</v>
      </c>
      <c r="AA543" s="28">
        <f>AA545+AA549+AA557</f>
        <v>0</v>
      </c>
      <c r="AB543" s="6">
        <f t="shared" si="200"/>
        <v>5229.8999999999996</v>
      </c>
      <c r="AC543" s="28">
        <f>AC545+AC549+AC557</f>
        <v>0</v>
      </c>
      <c r="AD543" s="28">
        <f>AD545+AD549+AD557</f>
        <v>0</v>
      </c>
      <c r="AE543" s="28">
        <f t="shared" ref="AE543:AE560" si="204">AB543+AC543+AD543</f>
        <v>5229.8999999999996</v>
      </c>
      <c r="AF543" s="28">
        <f>AF545+AF549+AF557</f>
        <v>0</v>
      </c>
      <c r="AG543" s="28">
        <f>AG545+AG549+AG557</f>
        <v>0</v>
      </c>
      <c r="AH543" s="26">
        <f t="shared" si="202"/>
        <v>5229.8999999999996</v>
      </c>
      <c r="AI543" s="28">
        <f>AI545+AI549+AI557</f>
        <v>0</v>
      </c>
      <c r="AJ543" s="28">
        <f>AJ545+AJ549</f>
        <v>0</v>
      </c>
      <c r="AK543" s="26">
        <f t="shared" si="203"/>
        <v>5229.8999999999996</v>
      </c>
      <c r="AL543" s="132">
        <f>AL544+AL552</f>
        <v>9856.2999999999993</v>
      </c>
      <c r="AM543" s="132">
        <f>AM544+AM552</f>
        <v>13815.65</v>
      </c>
    </row>
    <row r="544" spans="1:39" ht="53.25" customHeight="1" x14ac:dyDescent="0.25">
      <c r="A544" s="67" t="s">
        <v>100</v>
      </c>
      <c r="B544" s="84" t="s">
        <v>99</v>
      </c>
      <c r="C544" s="58" t="s">
        <v>101</v>
      </c>
      <c r="D544" s="58"/>
      <c r="E544" s="58"/>
      <c r="F544" s="132">
        <f>F545+F549</f>
        <v>5229.8999999999996</v>
      </c>
      <c r="G544" s="132">
        <f>G545+G549</f>
        <v>0</v>
      </c>
      <c r="H544" s="28">
        <f t="shared" si="198"/>
        <v>5229.8999999999996</v>
      </c>
      <c r="I544" s="28">
        <f>I545+I549</f>
        <v>0</v>
      </c>
      <c r="J544" s="28">
        <f t="shared" si="183"/>
        <v>5229.8999999999996</v>
      </c>
      <c r="K544" s="28">
        <f>K545+K549</f>
        <v>0</v>
      </c>
      <c r="L544" s="28">
        <f>L545+L549</f>
        <v>0</v>
      </c>
      <c r="M544" s="28">
        <f t="shared" si="182"/>
        <v>5229.8999999999996</v>
      </c>
      <c r="N544" s="28">
        <f>N545+N549</f>
        <v>0</v>
      </c>
      <c r="O544" s="28">
        <f>O545+O549</f>
        <v>0</v>
      </c>
      <c r="P544" s="28">
        <f t="shared" si="185"/>
        <v>5229.8999999999996</v>
      </c>
      <c r="Q544" s="28">
        <f>Q545+Q549</f>
        <v>0</v>
      </c>
      <c r="R544" s="28">
        <f>R545+R549</f>
        <v>0</v>
      </c>
      <c r="S544" s="28">
        <f t="shared" si="184"/>
        <v>5229.8999999999996</v>
      </c>
      <c r="T544" s="28">
        <f>T545+T549</f>
        <v>0</v>
      </c>
      <c r="U544" s="28">
        <f>U545+U549</f>
        <v>0</v>
      </c>
      <c r="V544" s="28">
        <f t="shared" si="179"/>
        <v>5229.8999999999996</v>
      </c>
      <c r="W544" s="28">
        <f>W545+W549</f>
        <v>0</v>
      </c>
      <c r="X544" s="28">
        <f>X545+X549</f>
        <v>0</v>
      </c>
      <c r="Y544" s="28">
        <f t="shared" ref="Y544:Y636" si="205">V544+W544+X544</f>
        <v>5229.8999999999996</v>
      </c>
      <c r="Z544" s="28">
        <f>Z545+Z549</f>
        <v>0</v>
      </c>
      <c r="AA544" s="28">
        <f>AA545+AA549</f>
        <v>0</v>
      </c>
      <c r="AB544" s="28">
        <f t="shared" si="200"/>
        <v>5229.8999999999996</v>
      </c>
      <c r="AC544" s="28">
        <f>AC545+AC549</f>
        <v>0</v>
      </c>
      <c r="AD544" s="28">
        <f>AD545+AD549</f>
        <v>0</v>
      </c>
      <c r="AE544" s="28">
        <f t="shared" si="204"/>
        <v>5229.8999999999996</v>
      </c>
      <c r="AF544" s="28">
        <f>AF545+AF549</f>
        <v>0</v>
      </c>
      <c r="AG544" s="28">
        <f>AG545+AG549</f>
        <v>0</v>
      </c>
      <c r="AH544" s="28">
        <f t="shared" si="202"/>
        <v>5229.8999999999996</v>
      </c>
      <c r="AI544" s="28">
        <f>AI545+AI549</f>
        <v>0</v>
      </c>
      <c r="AJ544" s="28">
        <f>AJ545+AJ549</f>
        <v>0</v>
      </c>
      <c r="AK544" s="28">
        <f t="shared" si="203"/>
        <v>5229.8999999999996</v>
      </c>
      <c r="AL544" s="132">
        <f>AL545+AL549</f>
        <v>5229.8999999999996</v>
      </c>
      <c r="AM544" s="132">
        <f>AM545+AM549</f>
        <v>5229.8999999999996</v>
      </c>
    </row>
    <row r="545" spans="1:39" ht="33.75" customHeight="1" x14ac:dyDescent="0.25">
      <c r="A545" s="1" t="s">
        <v>7</v>
      </c>
      <c r="B545" s="25" t="s">
        <v>99</v>
      </c>
      <c r="C545" s="8" t="s">
        <v>101</v>
      </c>
      <c r="D545" s="8" t="s">
        <v>155</v>
      </c>
      <c r="E545" s="8"/>
      <c r="F545" s="133">
        <f>F546+F547+F548</f>
        <v>5229.8999999999996</v>
      </c>
      <c r="G545" s="133">
        <f>G546+G547+G548</f>
        <v>0</v>
      </c>
      <c r="H545" s="6">
        <f t="shared" si="198"/>
        <v>5229.8999999999996</v>
      </c>
      <c r="I545" s="6">
        <f>I546+I547</f>
        <v>0</v>
      </c>
      <c r="J545" s="6">
        <f t="shared" si="183"/>
        <v>5229.8999999999996</v>
      </c>
      <c r="K545" s="6">
        <f>K546+K547</f>
        <v>0</v>
      </c>
      <c r="L545" s="6">
        <f>L546+L547</f>
        <v>0</v>
      </c>
      <c r="M545" s="6">
        <f t="shared" si="182"/>
        <v>5229.8999999999996</v>
      </c>
      <c r="N545" s="6">
        <f>N546+N547</f>
        <v>0</v>
      </c>
      <c r="O545" s="6">
        <f>O546+O547</f>
        <v>0</v>
      </c>
      <c r="P545" s="6">
        <f t="shared" si="185"/>
        <v>5229.8999999999996</v>
      </c>
      <c r="Q545" s="6">
        <f>Q546+Q547</f>
        <v>0</v>
      </c>
      <c r="R545" s="6">
        <f>R546+R547</f>
        <v>0</v>
      </c>
      <c r="S545" s="6">
        <f t="shared" si="184"/>
        <v>5229.8999999999996</v>
      </c>
      <c r="T545" s="6">
        <f>T546+T547</f>
        <v>0</v>
      </c>
      <c r="U545" s="6">
        <f>U546+U547</f>
        <v>0</v>
      </c>
      <c r="V545" s="6">
        <f t="shared" ref="V545:V637" si="206">S545+T545+U545</f>
        <v>5229.8999999999996</v>
      </c>
      <c r="W545" s="6">
        <f>W546+W547</f>
        <v>0</v>
      </c>
      <c r="X545" s="6">
        <f>X546+X547</f>
        <v>0</v>
      </c>
      <c r="Y545" s="6">
        <f t="shared" si="205"/>
        <v>5229.8999999999996</v>
      </c>
      <c r="Z545" s="6">
        <f>Z546+Z547</f>
        <v>0</v>
      </c>
      <c r="AA545" s="6">
        <f>AA546+AA547</f>
        <v>0</v>
      </c>
      <c r="AB545" s="6">
        <f t="shared" si="200"/>
        <v>5229.8999999999996</v>
      </c>
      <c r="AC545" s="6">
        <f>AC546+AC547</f>
        <v>0</v>
      </c>
      <c r="AD545" s="6">
        <f>AD546+AD547</f>
        <v>0</v>
      </c>
      <c r="AE545" s="6">
        <f t="shared" si="204"/>
        <v>5229.8999999999996</v>
      </c>
      <c r="AF545" s="6">
        <f>AF546+AF547</f>
        <v>0</v>
      </c>
      <c r="AG545" s="6">
        <f>AG546+AG547</f>
        <v>0</v>
      </c>
      <c r="AH545" s="6">
        <f t="shared" si="202"/>
        <v>5229.8999999999996</v>
      </c>
      <c r="AI545" s="6">
        <f>AI546+AI547</f>
        <v>0</v>
      </c>
      <c r="AJ545" s="6">
        <f>AJ546+AJ547</f>
        <v>0</v>
      </c>
      <c r="AK545" s="6">
        <f t="shared" si="203"/>
        <v>5229.8999999999996</v>
      </c>
      <c r="AL545" s="133">
        <f>AL546+AL547+AL548</f>
        <v>5229.8999999999996</v>
      </c>
      <c r="AM545" s="133">
        <f>AM546+AM547+AM548</f>
        <v>5229.8999999999996</v>
      </c>
    </row>
    <row r="546" spans="1:39" ht="33.75" customHeight="1" x14ac:dyDescent="0.25">
      <c r="A546" s="1" t="s">
        <v>8</v>
      </c>
      <c r="B546" s="25" t="s">
        <v>99</v>
      </c>
      <c r="C546" s="8" t="s">
        <v>101</v>
      </c>
      <c r="D546" s="8" t="s">
        <v>155</v>
      </c>
      <c r="E546" s="8" t="s">
        <v>9</v>
      </c>
      <c r="F546" s="6">
        <v>4933.3999999999996</v>
      </c>
      <c r="G546" s="6"/>
      <c r="H546" s="6">
        <f t="shared" si="198"/>
        <v>4933.3999999999996</v>
      </c>
      <c r="I546" s="6"/>
      <c r="J546" s="6">
        <f t="shared" si="183"/>
        <v>4933.3999999999996</v>
      </c>
      <c r="K546" s="6"/>
      <c r="L546" s="6"/>
      <c r="M546" s="6">
        <f t="shared" si="182"/>
        <v>4933.3999999999996</v>
      </c>
      <c r="N546" s="6"/>
      <c r="O546" s="6"/>
      <c r="P546" s="6">
        <f t="shared" si="185"/>
        <v>4933.3999999999996</v>
      </c>
      <c r="Q546" s="6"/>
      <c r="R546" s="6"/>
      <c r="S546" s="6">
        <f t="shared" si="184"/>
        <v>4933.3999999999996</v>
      </c>
      <c r="T546" s="6"/>
      <c r="U546" s="6"/>
      <c r="V546" s="6">
        <f t="shared" si="206"/>
        <v>4933.3999999999996</v>
      </c>
      <c r="W546" s="6"/>
      <c r="X546" s="6"/>
      <c r="Y546" s="6">
        <f t="shared" si="205"/>
        <v>4933.3999999999996</v>
      </c>
      <c r="Z546" s="6"/>
      <c r="AA546" s="6"/>
      <c r="AB546" s="6">
        <f t="shared" si="200"/>
        <v>4933.3999999999996</v>
      </c>
      <c r="AC546" s="6"/>
      <c r="AD546" s="6"/>
      <c r="AE546" s="6">
        <f t="shared" si="204"/>
        <v>4933.3999999999996</v>
      </c>
      <c r="AF546" s="6"/>
      <c r="AG546" s="6"/>
      <c r="AH546" s="6">
        <f t="shared" si="202"/>
        <v>4933.3999999999996</v>
      </c>
      <c r="AI546" s="6"/>
      <c r="AJ546" s="6"/>
      <c r="AK546" s="6">
        <f t="shared" si="203"/>
        <v>4933.3999999999996</v>
      </c>
      <c r="AL546" s="6">
        <v>4933.3999999999996</v>
      </c>
      <c r="AM546" s="6">
        <v>4933.3999999999996</v>
      </c>
    </row>
    <row r="547" spans="1:39" ht="33.75" customHeight="1" x14ac:dyDescent="0.25">
      <c r="A547" s="1" t="s">
        <v>10</v>
      </c>
      <c r="B547" s="25" t="s">
        <v>99</v>
      </c>
      <c r="C547" s="8" t="s">
        <v>101</v>
      </c>
      <c r="D547" s="8" t="s">
        <v>155</v>
      </c>
      <c r="E547" s="8" t="s">
        <v>11</v>
      </c>
      <c r="F547" s="6">
        <v>296</v>
      </c>
      <c r="G547" s="6"/>
      <c r="H547" s="6">
        <f t="shared" si="198"/>
        <v>296</v>
      </c>
      <c r="I547" s="6"/>
      <c r="J547" s="6">
        <f t="shared" si="183"/>
        <v>296</v>
      </c>
      <c r="K547" s="6"/>
      <c r="L547" s="6"/>
      <c r="M547" s="6">
        <f t="shared" si="182"/>
        <v>296</v>
      </c>
      <c r="N547" s="6"/>
      <c r="O547" s="6"/>
      <c r="P547" s="6">
        <f t="shared" si="185"/>
        <v>296</v>
      </c>
      <c r="Q547" s="6"/>
      <c r="R547" s="6"/>
      <c r="S547" s="6">
        <f t="shared" si="184"/>
        <v>296</v>
      </c>
      <c r="T547" s="6"/>
      <c r="U547" s="6"/>
      <c r="V547" s="6">
        <f t="shared" si="206"/>
        <v>296</v>
      </c>
      <c r="W547" s="6"/>
      <c r="X547" s="6"/>
      <c r="Y547" s="6">
        <f t="shared" si="205"/>
        <v>296</v>
      </c>
      <c r="Z547" s="6"/>
      <c r="AA547" s="6"/>
      <c r="AB547" s="6">
        <f t="shared" si="200"/>
        <v>296</v>
      </c>
      <c r="AC547" s="6"/>
      <c r="AD547" s="6"/>
      <c r="AE547" s="6">
        <f t="shared" si="204"/>
        <v>296</v>
      </c>
      <c r="AF547" s="6"/>
      <c r="AG547" s="6"/>
      <c r="AH547" s="6">
        <f t="shared" si="202"/>
        <v>296</v>
      </c>
      <c r="AI547" s="6"/>
      <c r="AJ547" s="6"/>
      <c r="AK547" s="6">
        <f t="shared" si="203"/>
        <v>296</v>
      </c>
      <c r="AL547" s="6">
        <v>296</v>
      </c>
      <c r="AM547" s="6">
        <v>296</v>
      </c>
    </row>
    <row r="548" spans="1:39" ht="33.75" customHeight="1" x14ac:dyDescent="0.25">
      <c r="A548" s="1" t="s">
        <v>19</v>
      </c>
      <c r="B548" s="25" t="s">
        <v>99</v>
      </c>
      <c r="C548" s="8" t="s">
        <v>101</v>
      </c>
      <c r="D548" s="8" t="s">
        <v>155</v>
      </c>
      <c r="E548" s="8" t="s">
        <v>20</v>
      </c>
      <c r="F548" s="6">
        <v>0.5</v>
      </c>
      <c r="G548" s="6"/>
      <c r="H548" s="6">
        <f t="shared" si="198"/>
        <v>0.5</v>
      </c>
      <c r="I548" s="6"/>
      <c r="J548" s="6">
        <f t="shared" si="183"/>
        <v>0.5</v>
      </c>
      <c r="K548" s="6"/>
      <c r="L548" s="6"/>
      <c r="M548" s="6">
        <f t="shared" si="182"/>
        <v>0.5</v>
      </c>
      <c r="N548" s="6"/>
      <c r="O548" s="6"/>
      <c r="P548" s="6">
        <f t="shared" si="185"/>
        <v>0.5</v>
      </c>
      <c r="Q548" s="6"/>
      <c r="R548" s="6"/>
      <c r="S548" s="6">
        <f t="shared" si="184"/>
        <v>0.5</v>
      </c>
      <c r="T548" s="6"/>
      <c r="U548" s="6"/>
      <c r="V548" s="6">
        <f t="shared" si="206"/>
        <v>0.5</v>
      </c>
      <c r="W548" s="6"/>
      <c r="X548" s="6"/>
      <c r="Y548" s="6">
        <f t="shared" si="205"/>
        <v>0.5</v>
      </c>
      <c r="Z548" s="6"/>
      <c r="AA548" s="6"/>
      <c r="AB548" s="6">
        <f t="shared" si="200"/>
        <v>0.5</v>
      </c>
      <c r="AC548" s="6"/>
      <c r="AD548" s="6"/>
      <c r="AE548" s="6">
        <f t="shared" si="204"/>
        <v>0.5</v>
      </c>
      <c r="AF548" s="6"/>
      <c r="AG548" s="6"/>
      <c r="AH548" s="6">
        <f t="shared" si="202"/>
        <v>0.5</v>
      </c>
      <c r="AI548" s="6"/>
      <c r="AJ548" s="6"/>
      <c r="AK548" s="6">
        <f t="shared" si="203"/>
        <v>0.5</v>
      </c>
      <c r="AL548" s="6">
        <v>0.5</v>
      </c>
      <c r="AM548" s="6">
        <v>0.5</v>
      </c>
    </row>
    <row r="549" spans="1:39" ht="33.75" hidden="1" customHeight="1" x14ac:dyDescent="0.25">
      <c r="A549" s="1" t="s">
        <v>124</v>
      </c>
      <c r="B549" s="25" t="s">
        <v>99</v>
      </c>
      <c r="C549" s="8" t="s">
        <v>101</v>
      </c>
      <c r="D549" s="8" t="s">
        <v>156</v>
      </c>
      <c r="E549" s="8"/>
      <c r="F549" s="133">
        <f t="shared" ref="F549:L550" si="207">F550</f>
        <v>0</v>
      </c>
      <c r="G549" s="133">
        <f t="shared" si="207"/>
        <v>0</v>
      </c>
      <c r="H549" s="6">
        <f t="shared" si="198"/>
        <v>0</v>
      </c>
      <c r="I549" s="6">
        <f t="shared" si="207"/>
        <v>0</v>
      </c>
      <c r="J549" s="6">
        <f t="shared" si="183"/>
        <v>0</v>
      </c>
      <c r="K549" s="6">
        <f t="shared" si="207"/>
        <v>0</v>
      </c>
      <c r="L549" s="6">
        <f t="shared" si="207"/>
        <v>0</v>
      </c>
      <c r="M549" s="6">
        <f t="shared" si="182"/>
        <v>0</v>
      </c>
      <c r="N549" s="6">
        <f>N550</f>
        <v>0</v>
      </c>
      <c r="O549" s="6">
        <f>O550</f>
        <v>0</v>
      </c>
      <c r="P549" s="6">
        <f t="shared" si="185"/>
        <v>0</v>
      </c>
      <c r="Q549" s="6">
        <f>Q550</f>
        <v>0</v>
      </c>
      <c r="R549" s="6">
        <f>R550</f>
        <v>0</v>
      </c>
      <c r="S549" s="6">
        <f t="shared" si="184"/>
        <v>0</v>
      </c>
      <c r="T549" s="6">
        <f>T550</f>
        <v>0</v>
      </c>
      <c r="U549" s="6">
        <f>U550</f>
        <v>0</v>
      </c>
      <c r="V549" s="6">
        <f t="shared" si="206"/>
        <v>0</v>
      </c>
      <c r="W549" s="6">
        <f>W550</f>
        <v>0</v>
      </c>
      <c r="X549" s="6">
        <f>X550</f>
        <v>0</v>
      </c>
      <c r="Y549" s="6">
        <f t="shared" si="205"/>
        <v>0</v>
      </c>
      <c r="Z549" s="6">
        <f>Z550</f>
        <v>0</v>
      </c>
      <c r="AA549" s="6">
        <f>AA550</f>
        <v>0</v>
      </c>
      <c r="AB549" s="6">
        <f t="shared" si="200"/>
        <v>0</v>
      </c>
      <c r="AC549" s="6">
        <f>AC550</f>
        <v>0</v>
      </c>
      <c r="AD549" s="6">
        <f>AD550</f>
        <v>0</v>
      </c>
      <c r="AE549" s="6">
        <f t="shared" si="204"/>
        <v>0</v>
      </c>
      <c r="AF549" s="6">
        <f>AF550</f>
        <v>0</v>
      </c>
      <c r="AG549" s="6">
        <f>AG550</f>
        <v>0</v>
      </c>
      <c r="AH549" s="6">
        <f t="shared" si="202"/>
        <v>0</v>
      </c>
      <c r="AI549" s="6">
        <f>AI550</f>
        <v>0</v>
      </c>
      <c r="AJ549" s="6">
        <f>AJ550</f>
        <v>0</v>
      </c>
      <c r="AK549" s="6">
        <f t="shared" si="203"/>
        <v>0</v>
      </c>
      <c r="AL549" s="133">
        <f>AL550</f>
        <v>0</v>
      </c>
      <c r="AM549" s="133">
        <f>AM550</f>
        <v>0</v>
      </c>
    </row>
    <row r="550" spans="1:39" ht="45.75" hidden="1" customHeight="1" x14ac:dyDescent="0.25">
      <c r="A550" s="104" t="s">
        <v>102</v>
      </c>
      <c r="B550" s="25" t="s">
        <v>99</v>
      </c>
      <c r="C550" s="8" t="s">
        <v>101</v>
      </c>
      <c r="D550" s="8" t="s">
        <v>156</v>
      </c>
      <c r="E550" s="8"/>
      <c r="F550" s="133">
        <f t="shared" si="207"/>
        <v>0</v>
      </c>
      <c r="G550" s="133">
        <f t="shared" si="207"/>
        <v>0</v>
      </c>
      <c r="H550" s="6">
        <f t="shared" si="198"/>
        <v>0</v>
      </c>
      <c r="I550" s="6">
        <f t="shared" si="207"/>
        <v>0</v>
      </c>
      <c r="J550" s="6">
        <f t="shared" si="183"/>
        <v>0</v>
      </c>
      <c r="K550" s="6">
        <f t="shared" si="207"/>
        <v>0</v>
      </c>
      <c r="L550" s="6">
        <f t="shared" si="207"/>
        <v>0</v>
      </c>
      <c r="M550" s="6">
        <f t="shared" si="182"/>
        <v>0</v>
      </c>
      <c r="N550" s="6">
        <f>N551</f>
        <v>0</v>
      </c>
      <c r="O550" s="6">
        <f>O551</f>
        <v>0</v>
      </c>
      <c r="P550" s="6">
        <f t="shared" si="185"/>
        <v>0</v>
      </c>
      <c r="Q550" s="6">
        <f>Q551</f>
        <v>0</v>
      </c>
      <c r="R550" s="6">
        <f>R551</f>
        <v>0</v>
      </c>
      <c r="S550" s="6">
        <f t="shared" si="184"/>
        <v>0</v>
      </c>
      <c r="T550" s="6">
        <f>T551</f>
        <v>0</v>
      </c>
      <c r="U550" s="6">
        <f>U551</f>
        <v>0</v>
      </c>
      <c r="V550" s="6">
        <f t="shared" si="206"/>
        <v>0</v>
      </c>
      <c r="W550" s="6">
        <f>W551</f>
        <v>0</v>
      </c>
      <c r="X550" s="6">
        <f>X551</f>
        <v>0</v>
      </c>
      <c r="Y550" s="6">
        <f t="shared" si="205"/>
        <v>0</v>
      </c>
      <c r="Z550" s="6">
        <f>Z551</f>
        <v>0</v>
      </c>
      <c r="AA550" s="6">
        <f>AA551</f>
        <v>0</v>
      </c>
      <c r="AB550" s="6">
        <f t="shared" si="200"/>
        <v>0</v>
      </c>
      <c r="AC550" s="6">
        <f>AC551</f>
        <v>0</v>
      </c>
      <c r="AD550" s="6">
        <f>AD551</f>
        <v>0</v>
      </c>
      <c r="AE550" s="6">
        <f t="shared" si="204"/>
        <v>0</v>
      </c>
      <c r="AF550" s="6">
        <f>AF551</f>
        <v>0</v>
      </c>
      <c r="AG550" s="6">
        <f>AG551</f>
        <v>0</v>
      </c>
      <c r="AH550" s="6">
        <f t="shared" si="202"/>
        <v>0</v>
      </c>
      <c r="AI550" s="6">
        <f>AI551</f>
        <v>0</v>
      </c>
      <c r="AJ550" s="6">
        <f>AJ551</f>
        <v>0</v>
      </c>
      <c r="AK550" s="6">
        <f t="shared" si="203"/>
        <v>0</v>
      </c>
      <c r="AL550" s="133">
        <f>AL551</f>
        <v>0</v>
      </c>
      <c r="AM550" s="133">
        <f>AM551</f>
        <v>0</v>
      </c>
    </row>
    <row r="551" spans="1:39" ht="33.75" hidden="1" customHeight="1" x14ac:dyDescent="0.25">
      <c r="A551" s="1" t="s">
        <v>19</v>
      </c>
      <c r="B551" s="25" t="s">
        <v>99</v>
      </c>
      <c r="C551" s="8" t="s">
        <v>101</v>
      </c>
      <c r="D551" s="8" t="s">
        <v>156</v>
      </c>
      <c r="E551" s="8" t="s">
        <v>20</v>
      </c>
      <c r="F551" s="6"/>
      <c r="G551" s="6"/>
      <c r="H551" s="6">
        <f t="shared" si="198"/>
        <v>0</v>
      </c>
      <c r="I551" s="6"/>
      <c r="J551" s="6">
        <f t="shared" si="183"/>
        <v>0</v>
      </c>
      <c r="K551" s="6"/>
      <c r="L551" s="6"/>
      <c r="M551" s="6">
        <f t="shared" si="182"/>
        <v>0</v>
      </c>
      <c r="N551" s="6"/>
      <c r="O551" s="6"/>
      <c r="P551" s="6">
        <f t="shared" si="185"/>
        <v>0</v>
      </c>
      <c r="Q551" s="6"/>
      <c r="R551" s="6"/>
      <c r="S551" s="6">
        <f t="shared" si="184"/>
        <v>0</v>
      </c>
      <c r="T551" s="6"/>
      <c r="U551" s="6"/>
      <c r="V551" s="6">
        <f t="shared" si="206"/>
        <v>0</v>
      </c>
      <c r="W551" s="6"/>
      <c r="X551" s="6"/>
      <c r="Y551" s="6">
        <f t="shared" si="205"/>
        <v>0</v>
      </c>
      <c r="Z551" s="6"/>
      <c r="AA551" s="6"/>
      <c r="AB551" s="6">
        <f t="shared" si="200"/>
        <v>0</v>
      </c>
      <c r="AC551" s="6"/>
      <c r="AD551" s="6"/>
      <c r="AE551" s="6">
        <f t="shared" si="204"/>
        <v>0</v>
      </c>
      <c r="AF551" s="6"/>
      <c r="AG551" s="6"/>
      <c r="AH551" s="6">
        <f t="shared" si="202"/>
        <v>0</v>
      </c>
      <c r="AI551" s="6"/>
      <c r="AJ551" s="6"/>
      <c r="AK551" s="6">
        <f t="shared" si="203"/>
        <v>0</v>
      </c>
      <c r="AL551" s="6"/>
      <c r="AM551" s="6"/>
    </row>
    <row r="552" spans="1:39" ht="33.75" customHeight="1" x14ac:dyDescent="0.25">
      <c r="A552" s="60" t="s">
        <v>23</v>
      </c>
      <c r="B552" s="84" t="s">
        <v>99</v>
      </c>
      <c r="C552" s="58" t="s">
        <v>24</v>
      </c>
      <c r="D552" s="58"/>
      <c r="E552" s="58"/>
      <c r="F552" s="28"/>
      <c r="G552" s="28"/>
      <c r="H552" s="28">
        <f t="shared" si="198"/>
        <v>0</v>
      </c>
      <c r="I552" s="28"/>
      <c r="J552" s="28">
        <f t="shared" si="183"/>
        <v>0</v>
      </c>
      <c r="K552" s="28"/>
      <c r="L552" s="28"/>
      <c r="M552" s="28">
        <f t="shared" si="182"/>
        <v>0</v>
      </c>
      <c r="N552" s="28"/>
      <c r="O552" s="28"/>
      <c r="P552" s="28">
        <f t="shared" si="185"/>
        <v>0</v>
      </c>
      <c r="Q552" s="28"/>
      <c r="R552" s="28"/>
      <c r="S552" s="28">
        <f t="shared" si="184"/>
        <v>0</v>
      </c>
      <c r="T552" s="28"/>
      <c r="U552" s="28"/>
      <c r="V552" s="28">
        <f t="shared" si="206"/>
        <v>0</v>
      </c>
      <c r="W552" s="28"/>
      <c r="X552" s="28"/>
      <c r="Y552" s="28">
        <f t="shared" si="205"/>
        <v>0</v>
      </c>
      <c r="Z552" s="28"/>
      <c r="AA552" s="28"/>
      <c r="AB552" s="28">
        <f t="shared" si="200"/>
        <v>0</v>
      </c>
      <c r="AC552" s="28"/>
      <c r="AD552" s="28"/>
      <c r="AE552" s="28">
        <f t="shared" si="204"/>
        <v>0</v>
      </c>
      <c r="AF552" s="28"/>
      <c r="AG552" s="28"/>
      <c r="AH552" s="28">
        <f t="shared" si="202"/>
        <v>0</v>
      </c>
      <c r="AI552" s="28"/>
      <c r="AJ552" s="28"/>
      <c r="AK552" s="28">
        <f t="shared" si="203"/>
        <v>0</v>
      </c>
      <c r="AL552" s="132">
        <f t="shared" ref="AL552:AM554" si="208">AL553</f>
        <v>4626.3999999999996</v>
      </c>
      <c r="AM552" s="132">
        <f t="shared" si="208"/>
        <v>8585.75</v>
      </c>
    </row>
    <row r="553" spans="1:39" ht="33.75" customHeight="1" x14ac:dyDescent="0.25">
      <c r="A553" s="23" t="s">
        <v>124</v>
      </c>
      <c r="B553" s="25" t="s">
        <v>99</v>
      </c>
      <c r="C553" s="8" t="s">
        <v>24</v>
      </c>
      <c r="D553" s="8" t="s">
        <v>156</v>
      </c>
      <c r="E553" s="8"/>
      <c r="F553" s="6"/>
      <c r="G553" s="6"/>
      <c r="H553" s="6">
        <f t="shared" si="198"/>
        <v>0</v>
      </c>
      <c r="I553" s="6"/>
      <c r="J553" s="6">
        <f t="shared" si="183"/>
        <v>0</v>
      </c>
      <c r="K553" s="6"/>
      <c r="L553" s="6"/>
      <c r="M553" s="6">
        <f t="shared" ref="M553:M637" si="209">J553+K553+L553</f>
        <v>0</v>
      </c>
      <c r="N553" s="6"/>
      <c r="O553" s="6"/>
      <c r="P553" s="6">
        <f t="shared" si="185"/>
        <v>0</v>
      </c>
      <c r="Q553" s="6"/>
      <c r="R553" s="6"/>
      <c r="S553" s="6">
        <f t="shared" si="184"/>
        <v>0</v>
      </c>
      <c r="T553" s="6"/>
      <c r="U553" s="6"/>
      <c r="V553" s="6">
        <f t="shared" si="206"/>
        <v>0</v>
      </c>
      <c r="W553" s="6"/>
      <c r="X553" s="6"/>
      <c r="Y553" s="6">
        <f t="shared" si="205"/>
        <v>0</v>
      </c>
      <c r="Z553" s="6"/>
      <c r="AA553" s="6"/>
      <c r="AB553" s="6">
        <f t="shared" si="200"/>
        <v>0</v>
      </c>
      <c r="AC553" s="6"/>
      <c r="AD553" s="6"/>
      <c r="AE553" s="6">
        <f t="shared" si="204"/>
        <v>0</v>
      </c>
      <c r="AF553" s="6"/>
      <c r="AG553" s="6"/>
      <c r="AH553" s="6">
        <f t="shared" si="202"/>
        <v>0</v>
      </c>
      <c r="AI553" s="6"/>
      <c r="AJ553" s="6"/>
      <c r="AK553" s="6">
        <f t="shared" si="203"/>
        <v>0</v>
      </c>
      <c r="AL553" s="133">
        <f t="shared" si="208"/>
        <v>4626.3999999999996</v>
      </c>
      <c r="AM553" s="133">
        <f t="shared" si="208"/>
        <v>8585.75</v>
      </c>
    </row>
    <row r="554" spans="1:39" ht="33.75" customHeight="1" x14ac:dyDescent="0.25">
      <c r="A554" s="60" t="s">
        <v>238</v>
      </c>
      <c r="B554" s="81" t="s">
        <v>99</v>
      </c>
      <c r="C554" s="61" t="s">
        <v>24</v>
      </c>
      <c r="D554" s="61" t="s">
        <v>156</v>
      </c>
      <c r="E554" s="61"/>
      <c r="F554" s="26"/>
      <c r="G554" s="26"/>
      <c r="H554" s="26">
        <f t="shared" si="198"/>
        <v>0</v>
      </c>
      <c r="I554" s="26"/>
      <c r="J554" s="26">
        <f t="shared" ref="J554:J637" si="210">H554+I554</f>
        <v>0</v>
      </c>
      <c r="K554" s="26"/>
      <c r="L554" s="26"/>
      <c r="M554" s="26">
        <f t="shared" si="209"/>
        <v>0</v>
      </c>
      <c r="N554" s="26"/>
      <c r="O554" s="26"/>
      <c r="P554" s="26">
        <f t="shared" si="185"/>
        <v>0</v>
      </c>
      <c r="Q554" s="26"/>
      <c r="R554" s="26"/>
      <c r="S554" s="26">
        <f t="shared" si="184"/>
        <v>0</v>
      </c>
      <c r="T554" s="26"/>
      <c r="U554" s="26"/>
      <c r="V554" s="26">
        <f t="shared" si="206"/>
        <v>0</v>
      </c>
      <c r="W554" s="26"/>
      <c r="X554" s="26"/>
      <c r="Y554" s="26">
        <f t="shared" si="205"/>
        <v>0</v>
      </c>
      <c r="Z554" s="26"/>
      <c r="AA554" s="26"/>
      <c r="AB554" s="26">
        <f t="shared" si="200"/>
        <v>0</v>
      </c>
      <c r="AC554" s="26"/>
      <c r="AD554" s="26"/>
      <c r="AE554" s="26">
        <f t="shared" si="204"/>
        <v>0</v>
      </c>
      <c r="AF554" s="26"/>
      <c r="AG554" s="26"/>
      <c r="AH554" s="26">
        <f t="shared" si="202"/>
        <v>0</v>
      </c>
      <c r="AI554" s="26"/>
      <c r="AJ554" s="26"/>
      <c r="AK554" s="26">
        <f t="shared" si="203"/>
        <v>0</v>
      </c>
      <c r="AL554" s="131">
        <f t="shared" si="208"/>
        <v>4626.3999999999996</v>
      </c>
      <c r="AM554" s="131">
        <f t="shared" si="208"/>
        <v>8585.75</v>
      </c>
    </row>
    <row r="555" spans="1:39" ht="33.75" customHeight="1" x14ac:dyDescent="0.25">
      <c r="A555" s="23" t="s">
        <v>19</v>
      </c>
      <c r="B555" s="25" t="s">
        <v>99</v>
      </c>
      <c r="C555" s="8" t="s">
        <v>24</v>
      </c>
      <c r="D555" s="8" t="s">
        <v>156</v>
      </c>
      <c r="E555" s="8" t="s">
        <v>20</v>
      </c>
      <c r="F555" s="6"/>
      <c r="G555" s="6"/>
      <c r="H555" s="6">
        <f t="shared" si="198"/>
        <v>0</v>
      </c>
      <c r="I555" s="6"/>
      <c r="J555" s="6">
        <f t="shared" si="210"/>
        <v>0</v>
      </c>
      <c r="K555" s="6"/>
      <c r="L555" s="6"/>
      <c r="M555" s="6">
        <f t="shared" si="209"/>
        <v>0</v>
      </c>
      <c r="N555" s="6"/>
      <c r="O555" s="6"/>
      <c r="P555" s="6">
        <f t="shared" si="185"/>
        <v>0</v>
      </c>
      <c r="Q555" s="6"/>
      <c r="R555" s="6"/>
      <c r="S555" s="6">
        <f t="shared" si="184"/>
        <v>0</v>
      </c>
      <c r="T555" s="6"/>
      <c r="U555" s="6"/>
      <c r="V555" s="6">
        <f t="shared" si="206"/>
        <v>0</v>
      </c>
      <c r="W555" s="6"/>
      <c r="X555" s="6"/>
      <c r="Y555" s="6">
        <f t="shared" si="205"/>
        <v>0</v>
      </c>
      <c r="Z555" s="6"/>
      <c r="AA555" s="6"/>
      <c r="AB555" s="6">
        <f t="shared" si="200"/>
        <v>0</v>
      </c>
      <c r="AC555" s="6"/>
      <c r="AD555" s="6"/>
      <c r="AE555" s="6">
        <f t="shared" si="204"/>
        <v>0</v>
      </c>
      <c r="AF555" s="6"/>
      <c r="AG555" s="6"/>
      <c r="AH555" s="6">
        <f t="shared" si="202"/>
        <v>0</v>
      </c>
      <c r="AI555" s="6"/>
      <c r="AJ555" s="6"/>
      <c r="AK555" s="6">
        <f t="shared" si="203"/>
        <v>0</v>
      </c>
      <c r="AL555" s="6">
        <v>4626.3999999999996</v>
      </c>
      <c r="AM555" s="6">
        <v>8585.75</v>
      </c>
    </row>
    <row r="556" spans="1:39" ht="21" hidden="1" customHeight="1" x14ac:dyDescent="0.25">
      <c r="A556" s="23"/>
      <c r="B556" s="25"/>
      <c r="C556" s="8"/>
      <c r="D556" s="8"/>
      <c r="E556" s="8"/>
      <c r="F556" s="6"/>
      <c r="G556" s="6"/>
      <c r="H556" s="6">
        <f t="shared" si="198"/>
        <v>0</v>
      </c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</row>
    <row r="557" spans="1:39" ht="33.75" hidden="1" customHeight="1" x14ac:dyDescent="0.25">
      <c r="A557" s="60" t="s">
        <v>28</v>
      </c>
      <c r="B557" s="81" t="s">
        <v>99</v>
      </c>
      <c r="C557" s="61" t="s">
        <v>29</v>
      </c>
      <c r="D557" s="61"/>
      <c r="E557" s="61"/>
      <c r="F557" s="131">
        <f>F558</f>
        <v>0</v>
      </c>
      <c r="G557" s="131"/>
      <c r="H557" s="6">
        <f t="shared" si="198"/>
        <v>0</v>
      </c>
      <c r="I557" s="26">
        <f>I558</f>
        <v>0</v>
      </c>
      <c r="J557" s="26">
        <f t="shared" si="210"/>
        <v>0</v>
      </c>
      <c r="K557" s="26">
        <f>K558</f>
        <v>0</v>
      </c>
      <c r="L557" s="26">
        <f>L558</f>
        <v>0</v>
      </c>
      <c r="M557" s="26">
        <f t="shared" si="209"/>
        <v>0</v>
      </c>
      <c r="N557" s="26">
        <f>N558</f>
        <v>0</v>
      </c>
      <c r="O557" s="26">
        <f>O558</f>
        <v>0</v>
      </c>
      <c r="P557" s="26">
        <f t="shared" si="185"/>
        <v>0</v>
      </c>
      <c r="Q557" s="26">
        <f>Q558</f>
        <v>0</v>
      </c>
      <c r="R557" s="26">
        <f>R558</f>
        <v>0</v>
      </c>
      <c r="S557" s="26">
        <f t="shared" si="184"/>
        <v>0</v>
      </c>
      <c r="T557" s="26">
        <f>T558</f>
        <v>0</v>
      </c>
      <c r="U557" s="26">
        <f>U558</f>
        <v>0</v>
      </c>
      <c r="V557" s="26">
        <f t="shared" si="206"/>
        <v>0</v>
      </c>
      <c r="W557" s="26">
        <f>W558</f>
        <v>0</v>
      </c>
      <c r="X557" s="26">
        <f>X558</f>
        <v>0</v>
      </c>
      <c r="Y557" s="26">
        <f t="shared" si="205"/>
        <v>0</v>
      </c>
      <c r="Z557" s="26">
        <f>Z558</f>
        <v>0</v>
      </c>
      <c r="AA557" s="26">
        <f>AA558</f>
        <v>0</v>
      </c>
      <c r="AB557" s="26">
        <f t="shared" si="200"/>
        <v>0</v>
      </c>
      <c r="AC557" s="26">
        <f>AC558</f>
        <v>0</v>
      </c>
      <c r="AD557" s="26">
        <f>AD558</f>
        <v>0</v>
      </c>
      <c r="AE557" s="26">
        <f t="shared" si="204"/>
        <v>0</v>
      </c>
      <c r="AF557" s="26">
        <f>AF558</f>
        <v>0</v>
      </c>
      <c r="AG557" s="26">
        <f>AG558</f>
        <v>0</v>
      </c>
      <c r="AH557" s="26">
        <f t="shared" si="202"/>
        <v>0</v>
      </c>
      <c r="AI557" s="26">
        <f t="shared" ref="AI557:AJ559" si="211">AI558</f>
        <v>0</v>
      </c>
      <c r="AJ557" s="26">
        <f t="shared" si="211"/>
        <v>0</v>
      </c>
      <c r="AK557" s="26">
        <f t="shared" si="203"/>
        <v>0</v>
      </c>
      <c r="AL557" s="131">
        <f t="shared" ref="AL557:AM558" si="212">AL558</f>
        <v>0</v>
      </c>
      <c r="AM557" s="131">
        <f t="shared" si="212"/>
        <v>0</v>
      </c>
    </row>
    <row r="558" spans="1:39" ht="32.25" hidden="1" customHeight="1" x14ac:dyDescent="0.25">
      <c r="A558" s="219" t="s">
        <v>400</v>
      </c>
      <c r="B558" s="25" t="s">
        <v>99</v>
      </c>
      <c r="C558" s="8" t="s">
        <v>378</v>
      </c>
      <c r="D558" s="8"/>
      <c r="E558" s="8"/>
      <c r="F558" s="6">
        <f>F559</f>
        <v>0</v>
      </c>
      <c r="G558" s="6"/>
      <c r="H558" s="6">
        <f t="shared" si="198"/>
        <v>0</v>
      </c>
      <c r="I558" s="6">
        <f>I559</f>
        <v>0</v>
      </c>
      <c r="J558" s="6">
        <f t="shared" si="210"/>
        <v>0</v>
      </c>
      <c r="K558" s="6">
        <f>K559</f>
        <v>0</v>
      </c>
      <c r="L558" s="6">
        <f>L559</f>
        <v>0</v>
      </c>
      <c r="M558" s="6">
        <f t="shared" si="209"/>
        <v>0</v>
      </c>
      <c r="N558" s="6">
        <f>N559</f>
        <v>0</v>
      </c>
      <c r="O558" s="6">
        <f>O559</f>
        <v>0</v>
      </c>
      <c r="P558" s="6">
        <f t="shared" si="185"/>
        <v>0</v>
      </c>
      <c r="Q558" s="6">
        <f>Q559</f>
        <v>0</v>
      </c>
      <c r="R558" s="6">
        <f>R559</f>
        <v>0</v>
      </c>
      <c r="S558" s="6">
        <f t="shared" si="184"/>
        <v>0</v>
      </c>
      <c r="T558" s="6">
        <f>T559</f>
        <v>0</v>
      </c>
      <c r="U558" s="6">
        <f>U559</f>
        <v>0</v>
      </c>
      <c r="V558" s="6">
        <f t="shared" si="206"/>
        <v>0</v>
      </c>
      <c r="W558" s="6">
        <f>W559</f>
        <v>0</v>
      </c>
      <c r="X558" s="6">
        <f>X559</f>
        <v>0</v>
      </c>
      <c r="Y558" s="6">
        <f t="shared" si="205"/>
        <v>0</v>
      </c>
      <c r="Z558" s="6">
        <f>Z559</f>
        <v>0</v>
      </c>
      <c r="AA558" s="6">
        <f>AA559</f>
        <v>0</v>
      </c>
      <c r="AB558" s="6">
        <f t="shared" si="200"/>
        <v>0</v>
      </c>
      <c r="AC558" s="6">
        <f>AC559</f>
        <v>0</v>
      </c>
      <c r="AD558" s="6">
        <f>AD559</f>
        <v>0</v>
      </c>
      <c r="AE558" s="6">
        <f t="shared" si="204"/>
        <v>0</v>
      </c>
      <c r="AF558" s="6">
        <f>AF559</f>
        <v>0</v>
      </c>
      <c r="AG558" s="6">
        <f>AG559</f>
        <v>0</v>
      </c>
      <c r="AH558" s="6">
        <f t="shared" si="202"/>
        <v>0</v>
      </c>
      <c r="AI558" s="6">
        <f t="shared" si="211"/>
        <v>0</v>
      </c>
      <c r="AJ558" s="6">
        <f t="shared" si="211"/>
        <v>0</v>
      </c>
      <c r="AK558" s="6">
        <f t="shared" si="203"/>
        <v>0</v>
      </c>
      <c r="AL558" s="6">
        <f t="shared" si="212"/>
        <v>0</v>
      </c>
      <c r="AM558" s="6">
        <f t="shared" si="212"/>
        <v>0</v>
      </c>
    </row>
    <row r="559" spans="1:39" ht="107.25" hidden="1" customHeight="1" x14ac:dyDescent="0.25">
      <c r="A559" s="173" t="s">
        <v>315</v>
      </c>
      <c r="B559" s="208" t="s">
        <v>99</v>
      </c>
      <c r="C559" s="185" t="s">
        <v>378</v>
      </c>
      <c r="D559" s="185" t="s">
        <v>226</v>
      </c>
      <c r="E559" s="185"/>
      <c r="F559" s="186">
        <f>F560</f>
        <v>0</v>
      </c>
      <c r="G559" s="186"/>
      <c r="H559" s="186">
        <f t="shared" si="198"/>
        <v>0</v>
      </c>
      <c r="I559" s="186"/>
      <c r="J559" s="186">
        <f t="shared" si="210"/>
        <v>0</v>
      </c>
      <c r="K559" s="186"/>
      <c r="L559" s="186"/>
      <c r="M559" s="186">
        <f t="shared" si="209"/>
        <v>0</v>
      </c>
      <c r="N559" s="186"/>
      <c r="O559" s="186">
        <f>O560</f>
        <v>0</v>
      </c>
      <c r="P559" s="186">
        <f t="shared" si="185"/>
        <v>0</v>
      </c>
      <c r="Q559" s="186"/>
      <c r="R559" s="186"/>
      <c r="S559" s="186">
        <f t="shared" si="184"/>
        <v>0</v>
      </c>
      <c r="T559" s="186"/>
      <c r="U559" s="186"/>
      <c r="V559" s="186">
        <f t="shared" si="206"/>
        <v>0</v>
      </c>
      <c r="W559" s="186"/>
      <c r="X559" s="186">
        <f>X560</f>
        <v>0</v>
      </c>
      <c r="Y559" s="186">
        <f t="shared" si="205"/>
        <v>0</v>
      </c>
      <c r="Z559" s="186"/>
      <c r="AA559" s="186"/>
      <c r="AB559" s="186">
        <f t="shared" si="200"/>
        <v>0</v>
      </c>
      <c r="AC559" s="186"/>
      <c r="AD559" s="186"/>
      <c r="AE559" s="186">
        <f t="shared" si="204"/>
        <v>0</v>
      </c>
      <c r="AF559" s="186"/>
      <c r="AG559" s="186">
        <f>AG560</f>
        <v>0</v>
      </c>
      <c r="AH559" s="186">
        <f t="shared" si="202"/>
        <v>0</v>
      </c>
      <c r="AI559" s="186">
        <f t="shared" si="211"/>
        <v>0</v>
      </c>
      <c r="AJ559" s="186">
        <f t="shared" si="211"/>
        <v>0</v>
      </c>
      <c r="AK559" s="186">
        <f t="shared" si="203"/>
        <v>0</v>
      </c>
      <c r="AL559" s="186">
        <f t="shared" ref="AL559" si="213">AJ559+AK559</f>
        <v>0</v>
      </c>
      <c r="AM559" s="186"/>
    </row>
    <row r="560" spans="1:39" ht="33.75" hidden="1" customHeight="1" x14ac:dyDescent="0.25">
      <c r="A560" s="15" t="s">
        <v>224</v>
      </c>
      <c r="B560" s="25" t="s">
        <v>99</v>
      </c>
      <c r="C560" s="8" t="s">
        <v>378</v>
      </c>
      <c r="D560" s="8" t="s">
        <v>226</v>
      </c>
      <c r="E560" s="8" t="s">
        <v>111</v>
      </c>
      <c r="F560" s="6"/>
      <c r="G560" s="6"/>
      <c r="H560" s="6">
        <f t="shared" si="198"/>
        <v>0</v>
      </c>
      <c r="I560" s="6"/>
      <c r="J560" s="6">
        <f t="shared" si="210"/>
        <v>0</v>
      </c>
      <c r="K560" s="6"/>
      <c r="L560" s="6"/>
      <c r="M560" s="6">
        <f t="shared" si="209"/>
        <v>0</v>
      </c>
      <c r="N560" s="6"/>
      <c r="O560" s="6"/>
      <c r="P560" s="6">
        <f t="shared" si="185"/>
        <v>0</v>
      </c>
      <c r="Q560" s="6"/>
      <c r="R560" s="6"/>
      <c r="S560" s="6"/>
      <c r="T560" s="6"/>
      <c r="U560" s="6"/>
      <c r="V560" s="6">
        <f t="shared" si="206"/>
        <v>0</v>
      </c>
      <c r="W560" s="6"/>
      <c r="X560" s="6"/>
      <c r="Y560" s="6">
        <f t="shared" si="205"/>
        <v>0</v>
      </c>
      <c r="Z560" s="6"/>
      <c r="AA560" s="6"/>
      <c r="AB560" s="6">
        <f t="shared" si="200"/>
        <v>0</v>
      </c>
      <c r="AC560" s="6"/>
      <c r="AD560" s="6"/>
      <c r="AE560" s="6">
        <f t="shared" si="204"/>
        <v>0</v>
      </c>
      <c r="AF560" s="6"/>
      <c r="AG560" s="6"/>
      <c r="AH560" s="6">
        <f t="shared" si="202"/>
        <v>0</v>
      </c>
      <c r="AI560" s="6"/>
      <c r="AJ560" s="6"/>
      <c r="AK560" s="6">
        <f t="shared" si="203"/>
        <v>0</v>
      </c>
      <c r="AL560" s="6"/>
      <c r="AM560" s="6"/>
    </row>
    <row r="561" spans="1:39" ht="21" customHeight="1" x14ac:dyDescent="0.25">
      <c r="A561" s="15"/>
      <c r="B561" s="25"/>
      <c r="C561" s="8"/>
      <c r="D561" s="8"/>
      <c r="E561" s="8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</row>
    <row r="562" spans="1:39" s="55" customFormat="1" ht="31.5" customHeight="1" x14ac:dyDescent="0.25">
      <c r="A562" s="67" t="s">
        <v>34</v>
      </c>
      <c r="B562" s="84" t="s">
        <v>99</v>
      </c>
      <c r="C562" s="58" t="s">
        <v>35</v>
      </c>
      <c r="D562" s="58"/>
      <c r="E562" s="58"/>
      <c r="F562" s="132">
        <f>F566+F571</f>
        <v>983.1</v>
      </c>
      <c r="G562" s="132">
        <f>G566</f>
        <v>22294.3</v>
      </c>
      <c r="H562" s="26">
        <f t="shared" ref="H562:H576" si="214">F562+G562</f>
        <v>23277.399999999998</v>
      </c>
      <c r="I562" s="28">
        <f>I566+I571</f>
        <v>0</v>
      </c>
      <c r="J562" s="6">
        <f t="shared" si="210"/>
        <v>23277.399999999998</v>
      </c>
      <c r="K562" s="28">
        <f>K566+K571</f>
        <v>0</v>
      </c>
      <c r="L562" s="28">
        <f>L566+L571</f>
        <v>0</v>
      </c>
      <c r="M562" s="6">
        <f t="shared" si="209"/>
        <v>23277.399999999998</v>
      </c>
      <c r="N562" s="28">
        <f>N566+N571</f>
        <v>0</v>
      </c>
      <c r="O562" s="28">
        <f>O566+O571</f>
        <v>0</v>
      </c>
      <c r="P562" s="28">
        <f t="shared" si="185"/>
        <v>23277.399999999998</v>
      </c>
      <c r="Q562" s="28">
        <f>Q566+Q571</f>
        <v>0</v>
      </c>
      <c r="R562" s="28">
        <f>R566+R571</f>
        <v>0</v>
      </c>
      <c r="S562" s="28">
        <f t="shared" si="184"/>
        <v>23277.399999999998</v>
      </c>
      <c r="T562" s="28">
        <f>T566+T571</f>
        <v>0</v>
      </c>
      <c r="U562" s="28">
        <f>U566+U571</f>
        <v>0</v>
      </c>
      <c r="V562" s="6">
        <f t="shared" si="206"/>
        <v>23277.399999999998</v>
      </c>
      <c r="W562" s="28">
        <f>W566+W571</f>
        <v>0</v>
      </c>
      <c r="X562" s="28">
        <f>X563+X566+X571</f>
        <v>0</v>
      </c>
      <c r="Y562" s="6">
        <f t="shared" si="205"/>
        <v>23277.399999999998</v>
      </c>
      <c r="Z562" s="28">
        <f>Z566+Z571</f>
        <v>0</v>
      </c>
      <c r="AA562" s="28">
        <f>AA566+AA571</f>
        <v>0</v>
      </c>
      <c r="AB562" s="6">
        <f t="shared" si="200"/>
        <v>23277.399999999998</v>
      </c>
      <c r="AC562" s="28">
        <f>AC566+AC571</f>
        <v>0</v>
      </c>
      <c r="AD562" s="28">
        <f>AD566+AD571</f>
        <v>0</v>
      </c>
      <c r="AE562" s="28">
        <f t="shared" ref="AE562:AE576" si="215">AB562+AC562+AD562</f>
        <v>23277.399999999998</v>
      </c>
      <c r="AF562" s="28">
        <f>AF566+AF571</f>
        <v>0</v>
      </c>
      <c r="AG562" s="28">
        <f>AG566+AG571</f>
        <v>0</v>
      </c>
      <c r="AH562" s="26">
        <f t="shared" si="202"/>
        <v>23277.399999999998</v>
      </c>
      <c r="AI562" s="28">
        <f>AI566+AI571</f>
        <v>0</v>
      </c>
      <c r="AJ562" s="28">
        <f>AJ566+AJ571</f>
        <v>0</v>
      </c>
      <c r="AK562" s="26">
        <f t="shared" si="203"/>
        <v>23277.399999999998</v>
      </c>
      <c r="AL562" s="132">
        <f>AL566+AL577</f>
        <v>15626.1</v>
      </c>
      <c r="AM562" s="132">
        <f>AM566+AM577</f>
        <v>7816.9</v>
      </c>
    </row>
    <row r="563" spans="1:39" s="55" customFormat="1" ht="33.75" hidden="1" customHeight="1" x14ac:dyDescent="0.25">
      <c r="A563" s="18" t="s">
        <v>222</v>
      </c>
      <c r="B563" s="25" t="s">
        <v>99</v>
      </c>
      <c r="C563" s="8" t="s">
        <v>225</v>
      </c>
      <c r="D563" s="8" t="s">
        <v>156</v>
      </c>
      <c r="E563" s="8"/>
      <c r="F563" s="133"/>
      <c r="G563" s="133"/>
      <c r="H563" s="6">
        <f t="shared" si="214"/>
        <v>0</v>
      </c>
      <c r="I563" s="6"/>
      <c r="J563" s="6">
        <f t="shared" si="210"/>
        <v>0</v>
      </c>
      <c r="K563" s="6"/>
      <c r="L563" s="6"/>
      <c r="M563" s="6">
        <f t="shared" si="209"/>
        <v>0</v>
      </c>
      <c r="N563" s="6"/>
      <c r="O563" s="6"/>
      <c r="P563" s="6"/>
      <c r="Q563" s="6"/>
      <c r="R563" s="6"/>
      <c r="S563" s="6"/>
      <c r="T563" s="6"/>
      <c r="U563" s="6"/>
      <c r="V563" s="6">
        <f t="shared" si="206"/>
        <v>0</v>
      </c>
      <c r="W563" s="6"/>
      <c r="X563" s="6">
        <f>X564</f>
        <v>0</v>
      </c>
      <c r="Y563" s="6">
        <f t="shared" si="205"/>
        <v>0</v>
      </c>
      <c r="Z563" s="6"/>
      <c r="AA563" s="6"/>
      <c r="AB563" s="6">
        <f t="shared" si="200"/>
        <v>0</v>
      </c>
      <c r="AC563" s="6"/>
      <c r="AD563" s="6"/>
      <c r="AE563" s="6">
        <f t="shared" si="215"/>
        <v>0</v>
      </c>
      <c r="AF563" s="26"/>
      <c r="AG563" s="26"/>
      <c r="AH563" s="6">
        <f t="shared" si="202"/>
        <v>0</v>
      </c>
      <c r="AI563" s="26"/>
      <c r="AJ563" s="26"/>
      <c r="AK563" s="6">
        <f t="shared" si="203"/>
        <v>0</v>
      </c>
      <c r="AL563" s="131"/>
      <c r="AM563" s="131"/>
    </row>
    <row r="564" spans="1:39" s="55" customFormat="1" ht="33.75" hidden="1" customHeight="1" x14ac:dyDescent="0.25">
      <c r="A564" s="18" t="s">
        <v>223</v>
      </c>
      <c r="B564" s="25" t="s">
        <v>99</v>
      </c>
      <c r="C564" s="8" t="s">
        <v>225</v>
      </c>
      <c r="D564" s="8" t="s">
        <v>156</v>
      </c>
      <c r="E564" s="8"/>
      <c r="F564" s="133"/>
      <c r="G564" s="133"/>
      <c r="H564" s="6">
        <f t="shared" si="214"/>
        <v>0</v>
      </c>
      <c r="I564" s="6"/>
      <c r="J564" s="6">
        <f t="shared" si="210"/>
        <v>0</v>
      </c>
      <c r="K564" s="6"/>
      <c r="L564" s="6"/>
      <c r="M564" s="6">
        <f t="shared" si="209"/>
        <v>0</v>
      </c>
      <c r="N564" s="6"/>
      <c r="O564" s="6"/>
      <c r="P564" s="6"/>
      <c r="Q564" s="6"/>
      <c r="R564" s="6"/>
      <c r="S564" s="6"/>
      <c r="T564" s="6"/>
      <c r="U564" s="6"/>
      <c r="V564" s="6">
        <f t="shared" si="206"/>
        <v>0</v>
      </c>
      <c r="W564" s="6"/>
      <c r="X564" s="6">
        <f>X565</f>
        <v>0</v>
      </c>
      <c r="Y564" s="6">
        <f t="shared" si="205"/>
        <v>0</v>
      </c>
      <c r="Z564" s="6"/>
      <c r="AA564" s="6"/>
      <c r="AB564" s="6">
        <f t="shared" si="200"/>
        <v>0</v>
      </c>
      <c r="AC564" s="6"/>
      <c r="AD564" s="6"/>
      <c r="AE564" s="6">
        <f t="shared" si="215"/>
        <v>0</v>
      </c>
      <c r="AF564" s="26"/>
      <c r="AG564" s="26"/>
      <c r="AH564" s="6">
        <f t="shared" si="202"/>
        <v>0</v>
      </c>
      <c r="AI564" s="26"/>
      <c r="AJ564" s="26"/>
      <c r="AK564" s="6">
        <f t="shared" si="203"/>
        <v>0</v>
      </c>
      <c r="AL564" s="131"/>
      <c r="AM564" s="131"/>
    </row>
    <row r="565" spans="1:39" s="55" customFormat="1" ht="33.75" hidden="1" customHeight="1" x14ac:dyDescent="0.25">
      <c r="A565" s="15" t="s">
        <v>224</v>
      </c>
      <c r="B565" s="25" t="s">
        <v>99</v>
      </c>
      <c r="C565" s="8" t="s">
        <v>225</v>
      </c>
      <c r="D565" s="8" t="s">
        <v>156</v>
      </c>
      <c r="E565" s="8" t="s">
        <v>111</v>
      </c>
      <c r="F565" s="133"/>
      <c r="G565" s="133"/>
      <c r="H565" s="6">
        <f t="shared" si="214"/>
        <v>0</v>
      </c>
      <c r="I565" s="6"/>
      <c r="J565" s="6">
        <f t="shared" si="210"/>
        <v>0</v>
      </c>
      <c r="K565" s="6"/>
      <c r="L565" s="6"/>
      <c r="M565" s="6">
        <f t="shared" si="209"/>
        <v>0</v>
      </c>
      <c r="N565" s="6"/>
      <c r="O565" s="6"/>
      <c r="P565" s="6"/>
      <c r="Q565" s="6"/>
      <c r="R565" s="6"/>
      <c r="S565" s="6"/>
      <c r="T565" s="6"/>
      <c r="U565" s="6"/>
      <c r="V565" s="6">
        <f t="shared" si="206"/>
        <v>0</v>
      </c>
      <c r="W565" s="6"/>
      <c r="X565" s="6"/>
      <c r="Y565" s="6">
        <f t="shared" si="205"/>
        <v>0</v>
      </c>
      <c r="Z565" s="6"/>
      <c r="AA565" s="6"/>
      <c r="AB565" s="6">
        <f t="shared" si="200"/>
        <v>0</v>
      </c>
      <c r="AC565" s="6"/>
      <c r="AD565" s="6"/>
      <c r="AE565" s="6">
        <f t="shared" si="215"/>
        <v>0</v>
      </c>
      <c r="AF565" s="26"/>
      <c r="AG565" s="26"/>
      <c r="AH565" s="6">
        <f t="shared" si="202"/>
        <v>0</v>
      </c>
      <c r="AI565" s="26"/>
      <c r="AJ565" s="26"/>
      <c r="AK565" s="6">
        <f t="shared" si="203"/>
        <v>0</v>
      </c>
      <c r="AL565" s="131"/>
      <c r="AM565" s="131"/>
    </row>
    <row r="566" spans="1:39" ht="21" customHeight="1" x14ac:dyDescent="0.25">
      <c r="A566" s="220" t="s">
        <v>41</v>
      </c>
      <c r="B566" s="84" t="s">
        <v>99</v>
      </c>
      <c r="C566" s="58" t="s">
        <v>42</v>
      </c>
      <c r="D566" s="58"/>
      <c r="E566" s="58"/>
      <c r="F566" s="132">
        <f>F567+F573</f>
        <v>983.1</v>
      </c>
      <c r="G566" s="132">
        <f>G567+G573</f>
        <v>22294.3</v>
      </c>
      <c r="H566" s="28">
        <f t="shared" si="214"/>
        <v>23277.399999999998</v>
      </c>
      <c r="I566" s="28">
        <f>I567</f>
        <v>0</v>
      </c>
      <c r="J566" s="28">
        <f t="shared" si="210"/>
        <v>23277.399999999998</v>
      </c>
      <c r="K566" s="28">
        <f>K567</f>
        <v>0</v>
      </c>
      <c r="L566" s="28">
        <f>L567</f>
        <v>0</v>
      </c>
      <c r="M566" s="28">
        <f t="shared" si="209"/>
        <v>23277.399999999998</v>
      </c>
      <c r="N566" s="28">
        <f>N567</f>
        <v>0</v>
      </c>
      <c r="O566" s="28">
        <f>O567</f>
        <v>0</v>
      </c>
      <c r="P566" s="28">
        <f t="shared" si="185"/>
        <v>23277.399999999998</v>
      </c>
      <c r="Q566" s="28">
        <f>Q567</f>
        <v>0</v>
      </c>
      <c r="R566" s="28">
        <f>R567</f>
        <v>0</v>
      </c>
      <c r="S566" s="28">
        <f t="shared" si="184"/>
        <v>23277.399999999998</v>
      </c>
      <c r="T566" s="28">
        <f>T567</f>
        <v>0</v>
      </c>
      <c r="U566" s="28">
        <f>U567</f>
        <v>0</v>
      </c>
      <c r="V566" s="28">
        <f t="shared" si="206"/>
        <v>23277.399999999998</v>
      </c>
      <c r="W566" s="28">
        <f>W567</f>
        <v>0</v>
      </c>
      <c r="X566" s="28">
        <f>X567</f>
        <v>0</v>
      </c>
      <c r="Y566" s="28">
        <f t="shared" si="205"/>
        <v>23277.399999999998</v>
      </c>
      <c r="Z566" s="28">
        <f>Z567</f>
        <v>0</v>
      </c>
      <c r="AA566" s="28">
        <f>AA567</f>
        <v>0</v>
      </c>
      <c r="AB566" s="28">
        <f t="shared" si="200"/>
        <v>23277.399999999998</v>
      </c>
      <c r="AC566" s="28">
        <f>AC567</f>
        <v>0</v>
      </c>
      <c r="AD566" s="28">
        <f>AD567</f>
        <v>0</v>
      </c>
      <c r="AE566" s="28">
        <f t="shared" si="215"/>
        <v>23277.399999999998</v>
      </c>
      <c r="AF566" s="28">
        <f>AF567</f>
        <v>0</v>
      </c>
      <c r="AG566" s="28">
        <f>AG567</f>
        <v>0</v>
      </c>
      <c r="AH566" s="28">
        <f t="shared" si="202"/>
        <v>23277.399999999998</v>
      </c>
      <c r="AI566" s="28">
        <f>AI567</f>
        <v>0</v>
      </c>
      <c r="AJ566" s="28">
        <f>AJ567</f>
        <v>0</v>
      </c>
      <c r="AK566" s="28">
        <f t="shared" si="203"/>
        <v>23277.399999999998</v>
      </c>
      <c r="AL566" s="132">
        <f>AL567</f>
        <v>14713</v>
      </c>
      <c r="AM566" s="132">
        <f>AM567</f>
        <v>6713</v>
      </c>
    </row>
    <row r="567" spans="1:39" ht="33.75" customHeight="1" x14ac:dyDescent="0.25">
      <c r="A567" s="1" t="s">
        <v>124</v>
      </c>
      <c r="B567" s="25" t="s">
        <v>99</v>
      </c>
      <c r="C567" s="8" t="s">
        <v>42</v>
      </c>
      <c r="D567" s="8" t="s">
        <v>156</v>
      </c>
      <c r="E567" s="8"/>
      <c r="F567" s="133">
        <f>F569</f>
        <v>871.1</v>
      </c>
      <c r="G567" s="133">
        <f>G568</f>
        <v>14713</v>
      </c>
      <c r="H567" s="6">
        <f t="shared" si="214"/>
        <v>15584.1</v>
      </c>
      <c r="I567" s="6">
        <f>I570</f>
        <v>0</v>
      </c>
      <c r="J567" s="6">
        <f t="shared" si="210"/>
        <v>15584.1</v>
      </c>
      <c r="K567" s="6">
        <f>K570</f>
        <v>0</v>
      </c>
      <c r="L567" s="6">
        <f>L570</f>
        <v>0</v>
      </c>
      <c r="M567" s="6">
        <f t="shared" si="209"/>
        <v>15584.1</v>
      </c>
      <c r="N567" s="6">
        <f>N570</f>
        <v>0</v>
      </c>
      <c r="O567" s="6">
        <f>O570</f>
        <v>0</v>
      </c>
      <c r="P567" s="6">
        <f t="shared" si="185"/>
        <v>15584.1</v>
      </c>
      <c r="Q567" s="6">
        <f>Q570</f>
        <v>0</v>
      </c>
      <c r="R567" s="6">
        <f>R570</f>
        <v>0</v>
      </c>
      <c r="S567" s="6">
        <f t="shared" si="184"/>
        <v>15584.1</v>
      </c>
      <c r="T567" s="6">
        <f>T570</f>
        <v>0</v>
      </c>
      <c r="U567" s="6">
        <f>U570</f>
        <v>0</v>
      </c>
      <c r="V567" s="6">
        <f t="shared" si="206"/>
        <v>15584.1</v>
      </c>
      <c r="W567" s="6">
        <f>W570</f>
        <v>0</v>
      </c>
      <c r="X567" s="6">
        <f>X570</f>
        <v>0</v>
      </c>
      <c r="Y567" s="6">
        <f t="shared" si="205"/>
        <v>15584.1</v>
      </c>
      <c r="Z567" s="6">
        <f>Z570</f>
        <v>0</v>
      </c>
      <c r="AA567" s="6">
        <f>AA570</f>
        <v>0</v>
      </c>
      <c r="AB567" s="6">
        <f t="shared" si="200"/>
        <v>15584.1</v>
      </c>
      <c r="AC567" s="6">
        <f>AC570</f>
        <v>0</v>
      </c>
      <c r="AD567" s="6">
        <f>AD570</f>
        <v>0</v>
      </c>
      <c r="AE567" s="6">
        <f t="shared" si="215"/>
        <v>15584.1</v>
      </c>
      <c r="AF567" s="6">
        <f>AF570</f>
        <v>0</v>
      </c>
      <c r="AG567" s="6">
        <f>AG570</f>
        <v>0</v>
      </c>
      <c r="AH567" s="6">
        <f t="shared" si="202"/>
        <v>15584.1</v>
      </c>
      <c r="AI567" s="6">
        <f>AI570</f>
        <v>0</v>
      </c>
      <c r="AJ567" s="6">
        <f>AJ570</f>
        <v>0</v>
      </c>
      <c r="AK567" s="6">
        <f t="shared" si="203"/>
        <v>15584.1</v>
      </c>
      <c r="AL567" s="133">
        <f>AL568</f>
        <v>14713</v>
      </c>
      <c r="AM567" s="133">
        <f>AM568</f>
        <v>6713</v>
      </c>
    </row>
    <row r="568" spans="1:39" ht="30" customHeight="1" x14ac:dyDescent="0.25">
      <c r="A568" s="21" t="s">
        <v>483</v>
      </c>
      <c r="B568" s="25" t="s">
        <v>99</v>
      </c>
      <c r="C568" s="8" t="s">
        <v>42</v>
      </c>
      <c r="D568" s="8" t="s">
        <v>156</v>
      </c>
      <c r="E568" s="8" t="s">
        <v>111</v>
      </c>
      <c r="F568" s="6"/>
      <c r="G568" s="6">
        <f>G570+G571+G572</f>
        <v>14713</v>
      </c>
      <c r="H568" s="6">
        <f t="shared" si="214"/>
        <v>14713</v>
      </c>
      <c r="I568" s="6"/>
      <c r="J568" s="6">
        <f t="shared" si="210"/>
        <v>14713</v>
      </c>
      <c r="K568" s="6"/>
      <c r="L568" s="6"/>
      <c r="M568" s="6">
        <f t="shared" si="209"/>
        <v>14713</v>
      </c>
      <c r="N568" s="6"/>
      <c r="O568" s="6"/>
      <c r="P568" s="6">
        <f t="shared" si="185"/>
        <v>14713</v>
      </c>
      <c r="Q568" s="6"/>
      <c r="R568" s="6"/>
      <c r="S568" s="6">
        <f t="shared" si="184"/>
        <v>14713</v>
      </c>
      <c r="T568" s="6"/>
      <c r="U568" s="6"/>
      <c r="V568" s="6">
        <f t="shared" si="206"/>
        <v>14713</v>
      </c>
      <c r="W568" s="6"/>
      <c r="X568" s="6"/>
      <c r="Y568" s="6">
        <f t="shared" si="205"/>
        <v>14713</v>
      </c>
      <c r="Z568" s="6"/>
      <c r="AA568" s="6"/>
      <c r="AB568" s="6">
        <f t="shared" si="200"/>
        <v>14713</v>
      </c>
      <c r="AC568" s="6"/>
      <c r="AD568" s="6"/>
      <c r="AE568" s="6">
        <f t="shared" si="215"/>
        <v>14713</v>
      </c>
      <c r="AF568" s="6"/>
      <c r="AG568" s="6"/>
      <c r="AH568" s="6">
        <f t="shared" si="202"/>
        <v>14713</v>
      </c>
      <c r="AI568" s="6"/>
      <c r="AJ568" s="6"/>
      <c r="AK568" s="6">
        <f t="shared" si="203"/>
        <v>14713</v>
      </c>
      <c r="AL568" s="6">
        <f>AL570+AL571+AL572+AL569</f>
        <v>14713</v>
      </c>
      <c r="AM568" s="6">
        <f>AM570+AM571+AM572+AM569</f>
        <v>6713</v>
      </c>
    </row>
    <row r="569" spans="1:39" ht="30" customHeight="1" x14ac:dyDescent="0.25">
      <c r="A569" s="21" t="s">
        <v>386</v>
      </c>
      <c r="B569" s="25" t="s">
        <v>99</v>
      </c>
      <c r="C569" s="8" t="s">
        <v>42</v>
      </c>
      <c r="D569" s="8" t="s">
        <v>387</v>
      </c>
      <c r="E569" s="8" t="s">
        <v>111</v>
      </c>
      <c r="F569" s="6">
        <v>871.1</v>
      </c>
      <c r="G569" s="6"/>
      <c r="H569" s="6">
        <f t="shared" si="214"/>
        <v>871.1</v>
      </c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</row>
    <row r="570" spans="1:39" ht="33.75" customHeight="1" x14ac:dyDescent="0.25">
      <c r="A570" s="21" t="s">
        <v>354</v>
      </c>
      <c r="B570" s="25" t="s">
        <v>99</v>
      </c>
      <c r="C570" s="8" t="s">
        <v>42</v>
      </c>
      <c r="D570" s="136" t="s">
        <v>320</v>
      </c>
      <c r="E570" s="8" t="s">
        <v>111</v>
      </c>
      <c r="F570" s="6"/>
      <c r="G570" s="6">
        <f>3352+1261</f>
        <v>4613</v>
      </c>
      <c r="H570" s="6">
        <f t="shared" si="214"/>
        <v>4613</v>
      </c>
      <c r="I570" s="6"/>
      <c r="J570" s="6">
        <f t="shared" si="210"/>
        <v>4613</v>
      </c>
      <c r="K570" s="6"/>
      <c r="L570" s="6"/>
      <c r="M570" s="6">
        <f t="shared" si="209"/>
        <v>4613</v>
      </c>
      <c r="N570" s="6"/>
      <c r="O570" s="6"/>
      <c r="P570" s="6">
        <f t="shared" si="185"/>
        <v>4613</v>
      </c>
      <c r="Q570" s="6"/>
      <c r="R570" s="6"/>
      <c r="S570" s="6">
        <f t="shared" si="184"/>
        <v>4613</v>
      </c>
      <c r="T570" s="6"/>
      <c r="U570" s="6"/>
      <c r="V570" s="6">
        <f t="shared" si="206"/>
        <v>4613</v>
      </c>
      <c r="W570" s="6"/>
      <c r="X570" s="6"/>
      <c r="Y570" s="6">
        <f t="shared" si="205"/>
        <v>4613</v>
      </c>
      <c r="Z570" s="6"/>
      <c r="AA570" s="6"/>
      <c r="AB570" s="6">
        <f t="shared" si="200"/>
        <v>4613</v>
      </c>
      <c r="AC570" s="6"/>
      <c r="AD570" s="6"/>
      <c r="AE570" s="6">
        <f t="shared" si="215"/>
        <v>4613</v>
      </c>
      <c r="AF570" s="6"/>
      <c r="AG570" s="6"/>
      <c r="AH570" s="6">
        <f t="shared" si="202"/>
        <v>4613</v>
      </c>
      <c r="AI570" s="6"/>
      <c r="AJ570" s="6"/>
      <c r="AK570" s="6">
        <f t="shared" si="203"/>
        <v>4613</v>
      </c>
      <c r="AL570" s="6">
        <v>4613</v>
      </c>
      <c r="AM570" s="6">
        <v>4613</v>
      </c>
    </row>
    <row r="571" spans="1:39" ht="33.75" customHeight="1" x14ac:dyDescent="0.25">
      <c r="A571" s="77" t="s">
        <v>424</v>
      </c>
      <c r="B571" s="25" t="s">
        <v>99</v>
      </c>
      <c r="C571" s="8" t="s">
        <v>42</v>
      </c>
      <c r="D571" s="136" t="s">
        <v>320</v>
      </c>
      <c r="E571" s="8" t="s">
        <v>111</v>
      </c>
      <c r="F571" s="6"/>
      <c r="G571" s="6">
        <v>2100</v>
      </c>
      <c r="H571" s="6">
        <f t="shared" si="214"/>
        <v>2100</v>
      </c>
      <c r="I571" s="6">
        <f t="shared" ref="I571:L571" si="216">I572</f>
        <v>0</v>
      </c>
      <c r="J571" s="6">
        <f t="shared" si="210"/>
        <v>2100</v>
      </c>
      <c r="K571" s="6">
        <f t="shared" si="216"/>
        <v>0</v>
      </c>
      <c r="L571" s="6">
        <f t="shared" si="216"/>
        <v>0</v>
      </c>
      <c r="M571" s="6">
        <f t="shared" si="209"/>
        <v>2100</v>
      </c>
      <c r="N571" s="6">
        <f>N572</f>
        <v>0</v>
      </c>
      <c r="O571" s="6">
        <f>O572</f>
        <v>0</v>
      </c>
      <c r="P571" s="6">
        <f t="shared" si="185"/>
        <v>2100</v>
      </c>
      <c r="Q571" s="6">
        <f>Q572</f>
        <v>0</v>
      </c>
      <c r="R571" s="6">
        <f>R572</f>
        <v>0</v>
      </c>
      <c r="S571" s="6">
        <f t="shared" si="184"/>
        <v>2100</v>
      </c>
      <c r="T571" s="6">
        <f>T572</f>
        <v>0</v>
      </c>
      <c r="U571" s="6">
        <f>U572</f>
        <v>0</v>
      </c>
      <c r="V571" s="6">
        <f t="shared" si="206"/>
        <v>2100</v>
      </c>
      <c r="W571" s="6">
        <f>W572</f>
        <v>0</v>
      </c>
      <c r="X571" s="6">
        <f>X572</f>
        <v>0</v>
      </c>
      <c r="Y571" s="6">
        <f t="shared" si="205"/>
        <v>2100</v>
      </c>
      <c r="Z571" s="6">
        <f>Z572</f>
        <v>0</v>
      </c>
      <c r="AA571" s="6">
        <f>AA572</f>
        <v>0</v>
      </c>
      <c r="AB571" s="6">
        <f t="shared" si="200"/>
        <v>2100</v>
      </c>
      <c r="AC571" s="6">
        <f>AC572</f>
        <v>0</v>
      </c>
      <c r="AD571" s="6">
        <f>AD572</f>
        <v>0</v>
      </c>
      <c r="AE571" s="6">
        <f t="shared" si="215"/>
        <v>2100</v>
      </c>
      <c r="AF571" s="6">
        <f>AF572</f>
        <v>0</v>
      </c>
      <c r="AG571" s="6">
        <f>AG572</f>
        <v>0</v>
      </c>
      <c r="AH571" s="6">
        <f t="shared" si="202"/>
        <v>2100</v>
      </c>
      <c r="AI571" s="6">
        <f>AI572</f>
        <v>0</v>
      </c>
      <c r="AJ571" s="6">
        <f>AJ572</f>
        <v>0</v>
      </c>
      <c r="AK571" s="6">
        <f t="shared" si="203"/>
        <v>2100</v>
      </c>
      <c r="AL571" s="6">
        <v>2100</v>
      </c>
      <c r="AM571" s="6">
        <v>2100</v>
      </c>
    </row>
    <row r="572" spans="1:39" ht="33.75" customHeight="1" x14ac:dyDescent="0.25">
      <c r="A572" s="1" t="s">
        <v>377</v>
      </c>
      <c r="B572" s="25" t="s">
        <v>99</v>
      </c>
      <c r="C572" s="73" t="s">
        <v>42</v>
      </c>
      <c r="D572" s="262" t="s">
        <v>376</v>
      </c>
      <c r="E572" s="8" t="s">
        <v>111</v>
      </c>
      <c r="F572" s="6"/>
      <c r="G572" s="6">
        <v>8000</v>
      </c>
      <c r="H572" s="6">
        <f t="shared" si="214"/>
        <v>8000</v>
      </c>
      <c r="I572" s="6">
        <f>I576</f>
        <v>0</v>
      </c>
      <c r="J572" s="6">
        <f t="shared" si="210"/>
        <v>8000</v>
      </c>
      <c r="K572" s="6">
        <f>K576</f>
        <v>0</v>
      </c>
      <c r="L572" s="6">
        <f>L576</f>
        <v>0</v>
      </c>
      <c r="M572" s="6">
        <f t="shared" si="209"/>
        <v>8000</v>
      </c>
      <c r="N572" s="6">
        <f>N576</f>
        <v>0</v>
      </c>
      <c r="O572" s="6">
        <f>O576</f>
        <v>0</v>
      </c>
      <c r="P572" s="6">
        <f t="shared" si="185"/>
        <v>8000</v>
      </c>
      <c r="Q572" s="6">
        <f>Q576</f>
        <v>0</v>
      </c>
      <c r="R572" s="6">
        <f>R576</f>
        <v>0</v>
      </c>
      <c r="S572" s="6">
        <f t="shared" si="184"/>
        <v>8000</v>
      </c>
      <c r="T572" s="6">
        <f>T576</f>
        <v>0</v>
      </c>
      <c r="U572" s="6">
        <f>U576</f>
        <v>0</v>
      </c>
      <c r="V572" s="6">
        <f t="shared" si="206"/>
        <v>8000</v>
      </c>
      <c r="W572" s="6">
        <f>W576</f>
        <v>0</v>
      </c>
      <c r="X572" s="6">
        <f>X576</f>
        <v>0</v>
      </c>
      <c r="Y572" s="6">
        <f t="shared" si="205"/>
        <v>8000</v>
      </c>
      <c r="Z572" s="6">
        <f>Z576</f>
        <v>0</v>
      </c>
      <c r="AA572" s="6">
        <f>AA576</f>
        <v>0</v>
      </c>
      <c r="AB572" s="6">
        <f t="shared" si="200"/>
        <v>8000</v>
      </c>
      <c r="AC572" s="6">
        <f>AC576</f>
        <v>0</v>
      </c>
      <c r="AD572" s="6">
        <f>AD576</f>
        <v>0</v>
      </c>
      <c r="AE572" s="6">
        <f t="shared" si="215"/>
        <v>8000</v>
      </c>
      <c r="AF572" s="6">
        <f>AF576</f>
        <v>0</v>
      </c>
      <c r="AG572" s="6">
        <f>AG576</f>
        <v>0</v>
      </c>
      <c r="AH572" s="6">
        <f t="shared" si="202"/>
        <v>8000</v>
      </c>
      <c r="AI572" s="6">
        <f>AI576</f>
        <v>0</v>
      </c>
      <c r="AJ572" s="6">
        <f>AJ576</f>
        <v>0</v>
      </c>
      <c r="AK572" s="6">
        <f t="shared" si="203"/>
        <v>8000</v>
      </c>
      <c r="AL572" s="6">
        <v>8000</v>
      </c>
      <c r="AM572" s="6"/>
    </row>
    <row r="573" spans="1:39" ht="33.75" customHeight="1" x14ac:dyDescent="0.25">
      <c r="A573" s="106" t="s">
        <v>445</v>
      </c>
      <c r="B573" s="25" t="s">
        <v>99</v>
      </c>
      <c r="C573" s="8" t="s">
        <v>42</v>
      </c>
      <c r="D573" s="8" t="s">
        <v>156</v>
      </c>
      <c r="E573" s="8"/>
      <c r="F573" s="133">
        <f>F575+F576</f>
        <v>112</v>
      </c>
      <c r="G573" s="133">
        <f>G574+G575</f>
        <v>7581.3</v>
      </c>
      <c r="H573" s="6">
        <f t="shared" si="214"/>
        <v>7693.3</v>
      </c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</row>
    <row r="574" spans="1:39" ht="33.75" customHeight="1" x14ac:dyDescent="0.25">
      <c r="A574" s="21" t="s">
        <v>446</v>
      </c>
      <c r="B574" s="25" t="s">
        <v>99</v>
      </c>
      <c r="C574" s="8" t="s">
        <v>42</v>
      </c>
      <c r="D574" s="8" t="s">
        <v>156</v>
      </c>
      <c r="E574" s="8" t="s">
        <v>111</v>
      </c>
      <c r="F574" s="6"/>
      <c r="G574" s="6">
        <f>5600+800</f>
        <v>6400</v>
      </c>
      <c r="H574" s="6">
        <f t="shared" si="214"/>
        <v>6400</v>
      </c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</row>
    <row r="575" spans="1:39" ht="33.75" customHeight="1" x14ac:dyDescent="0.25">
      <c r="A575" s="21" t="s">
        <v>447</v>
      </c>
      <c r="B575" s="25" t="s">
        <v>99</v>
      </c>
      <c r="C575" s="8" t="s">
        <v>42</v>
      </c>
      <c r="D575" s="8" t="s">
        <v>156</v>
      </c>
      <c r="E575" s="8" t="s">
        <v>111</v>
      </c>
      <c r="F575" s="6"/>
      <c r="G575" s="6">
        <v>1181.3</v>
      </c>
      <c r="H575" s="6">
        <f t="shared" si="214"/>
        <v>1181.3</v>
      </c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</row>
    <row r="576" spans="1:39" ht="33.75" customHeight="1" x14ac:dyDescent="0.25">
      <c r="A576" s="21" t="s">
        <v>448</v>
      </c>
      <c r="B576" s="25" t="s">
        <v>99</v>
      </c>
      <c r="C576" s="8" t="s">
        <v>42</v>
      </c>
      <c r="D576" s="8" t="s">
        <v>156</v>
      </c>
      <c r="E576" s="8" t="s">
        <v>111</v>
      </c>
      <c r="F576" s="6">
        <v>112</v>
      </c>
      <c r="G576" s="6"/>
      <c r="H576" s="6">
        <f t="shared" si="214"/>
        <v>112</v>
      </c>
      <c r="I576" s="6"/>
      <c r="J576" s="6">
        <f t="shared" si="210"/>
        <v>112</v>
      </c>
      <c r="K576" s="6"/>
      <c r="L576" s="6"/>
      <c r="M576" s="6">
        <f t="shared" si="209"/>
        <v>112</v>
      </c>
      <c r="N576" s="6"/>
      <c r="O576" s="6"/>
      <c r="P576" s="6">
        <f t="shared" si="185"/>
        <v>112</v>
      </c>
      <c r="Q576" s="6"/>
      <c r="R576" s="6"/>
      <c r="S576" s="6">
        <f t="shared" si="184"/>
        <v>112</v>
      </c>
      <c r="T576" s="6"/>
      <c r="U576" s="6"/>
      <c r="V576" s="6">
        <f t="shared" si="206"/>
        <v>112</v>
      </c>
      <c r="W576" s="6"/>
      <c r="X576" s="6"/>
      <c r="Y576" s="6">
        <f t="shared" si="205"/>
        <v>112</v>
      </c>
      <c r="Z576" s="6"/>
      <c r="AA576" s="6"/>
      <c r="AB576" s="6">
        <f t="shared" si="200"/>
        <v>112</v>
      </c>
      <c r="AC576" s="6"/>
      <c r="AD576" s="6"/>
      <c r="AE576" s="6">
        <f t="shared" si="215"/>
        <v>112</v>
      </c>
      <c r="AF576" s="6"/>
      <c r="AG576" s="6"/>
      <c r="AH576" s="6">
        <f t="shared" si="202"/>
        <v>112</v>
      </c>
      <c r="AI576" s="6"/>
      <c r="AJ576" s="6"/>
      <c r="AK576" s="6">
        <f t="shared" si="203"/>
        <v>112</v>
      </c>
      <c r="AL576" s="6"/>
      <c r="AM576" s="6"/>
    </row>
    <row r="577" spans="1:39" ht="33.75" customHeight="1" x14ac:dyDescent="0.25">
      <c r="A577" s="106" t="s">
        <v>43</v>
      </c>
      <c r="B577" s="81" t="s">
        <v>99</v>
      </c>
      <c r="C577" s="61" t="s">
        <v>44</v>
      </c>
      <c r="D577" s="8"/>
      <c r="E577" s="8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131">
        <f>AL578</f>
        <v>913.1</v>
      </c>
      <c r="AM577" s="131">
        <f>AM578</f>
        <v>1103.9000000000001</v>
      </c>
    </row>
    <row r="578" spans="1:39" ht="33.75" customHeight="1" x14ac:dyDescent="0.25">
      <c r="A578" s="21" t="s">
        <v>467</v>
      </c>
      <c r="B578" s="25" t="s">
        <v>99</v>
      </c>
      <c r="C578" s="8" t="s">
        <v>44</v>
      </c>
      <c r="D578" s="8" t="s">
        <v>156</v>
      </c>
      <c r="E578" s="8" t="s">
        <v>111</v>
      </c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>
        <v>913.1</v>
      </c>
      <c r="AM578" s="6">
        <v>1103.9000000000001</v>
      </c>
    </row>
    <row r="579" spans="1:39" ht="33.75" hidden="1" customHeight="1" x14ac:dyDescent="0.25">
      <c r="A579" s="21"/>
      <c r="B579" s="25"/>
      <c r="C579" s="8"/>
      <c r="D579" s="8"/>
      <c r="E579" s="8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</row>
    <row r="580" spans="1:39" ht="21" customHeight="1" x14ac:dyDescent="0.25">
      <c r="A580" s="21"/>
      <c r="B580" s="25"/>
      <c r="C580" s="8"/>
      <c r="D580" s="8"/>
      <c r="E580" s="8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</row>
    <row r="581" spans="1:39" s="55" customFormat="1" ht="33.75" customHeight="1" x14ac:dyDescent="0.25">
      <c r="A581" s="56" t="s">
        <v>45</v>
      </c>
      <c r="B581" s="84" t="s">
        <v>99</v>
      </c>
      <c r="C581" s="58" t="s">
        <v>46</v>
      </c>
      <c r="D581" s="58"/>
      <c r="E581" s="58"/>
      <c r="F581" s="132">
        <f>F582+F601</f>
        <v>4757.5</v>
      </c>
      <c r="G581" s="132">
        <f>G582+G601</f>
        <v>8118.3</v>
      </c>
      <c r="H581" s="26">
        <f t="shared" ref="H581:H617" si="217">F581+G581</f>
        <v>12875.8</v>
      </c>
      <c r="I581" s="28" t="e">
        <f>I582+I601</f>
        <v>#REF!</v>
      </c>
      <c r="J581" s="6" t="e">
        <f t="shared" si="210"/>
        <v>#REF!</v>
      </c>
      <c r="K581" s="28" t="e">
        <f>K582+K601</f>
        <v>#REF!</v>
      </c>
      <c r="L581" s="28" t="e">
        <f>L582+L601</f>
        <v>#REF!</v>
      </c>
      <c r="M581" s="6" t="e">
        <f t="shared" si="209"/>
        <v>#REF!</v>
      </c>
      <c r="N581" s="28" t="e">
        <f>N582+N601</f>
        <v>#REF!</v>
      </c>
      <c r="O581" s="28" t="e">
        <f>O582+O601</f>
        <v>#REF!</v>
      </c>
      <c r="P581" s="28" t="e">
        <f t="shared" si="185"/>
        <v>#REF!</v>
      </c>
      <c r="Q581" s="28" t="e">
        <f>Q582+Q601</f>
        <v>#REF!</v>
      </c>
      <c r="R581" s="28" t="e">
        <f>R582+R601</f>
        <v>#REF!</v>
      </c>
      <c r="S581" s="28" t="e">
        <f t="shared" si="184"/>
        <v>#REF!</v>
      </c>
      <c r="T581" s="28" t="e">
        <f>T582+T601</f>
        <v>#REF!</v>
      </c>
      <c r="U581" s="28" t="e">
        <f>U582+U601</f>
        <v>#REF!</v>
      </c>
      <c r="V581" s="26" t="e">
        <f t="shared" si="206"/>
        <v>#REF!</v>
      </c>
      <c r="W581" s="28" t="e">
        <f>W582+W601</f>
        <v>#REF!</v>
      </c>
      <c r="X581" s="28" t="e">
        <f>X582+X601</f>
        <v>#REF!</v>
      </c>
      <c r="Y581" s="26" t="e">
        <f t="shared" si="205"/>
        <v>#REF!</v>
      </c>
      <c r="Z581" s="28" t="e">
        <f>Z582+Z601</f>
        <v>#REF!</v>
      </c>
      <c r="AA581" s="28" t="e">
        <f>AA582+AA601</f>
        <v>#REF!</v>
      </c>
      <c r="AB581" s="6" t="e">
        <f t="shared" si="200"/>
        <v>#REF!</v>
      </c>
      <c r="AC581" s="28" t="e">
        <f>AC582+AC601</f>
        <v>#REF!</v>
      </c>
      <c r="AD581" s="28" t="e">
        <f>AD582+AD601</f>
        <v>#REF!</v>
      </c>
      <c r="AE581" s="28" t="e">
        <f t="shared" ref="AE581:AE606" si="218">AB581+AC581+AD581</f>
        <v>#REF!</v>
      </c>
      <c r="AF581" s="28" t="e">
        <f>AF582+AF601</f>
        <v>#REF!</v>
      </c>
      <c r="AG581" s="28" t="e">
        <f>AG582+AG601</f>
        <v>#REF!</v>
      </c>
      <c r="AH581" s="26" t="e">
        <f t="shared" si="202"/>
        <v>#REF!</v>
      </c>
      <c r="AI581" s="28" t="e">
        <f>AI582+AI601</f>
        <v>#REF!</v>
      </c>
      <c r="AJ581" s="28" t="e">
        <f>AJ582+AJ601</f>
        <v>#REF!</v>
      </c>
      <c r="AK581" s="26" t="e">
        <f t="shared" si="203"/>
        <v>#REF!</v>
      </c>
      <c r="AL581" s="132">
        <f>AL582+AL601</f>
        <v>4179</v>
      </c>
      <c r="AM581" s="132">
        <f>AM582+AM601</f>
        <v>4179</v>
      </c>
    </row>
    <row r="582" spans="1:39" ht="21" customHeight="1" x14ac:dyDescent="0.25">
      <c r="A582" s="99" t="s">
        <v>47</v>
      </c>
      <c r="B582" s="84" t="s">
        <v>99</v>
      </c>
      <c r="C582" s="58" t="s">
        <v>48</v>
      </c>
      <c r="D582" s="58"/>
      <c r="E582" s="58"/>
      <c r="F582" s="132">
        <f>F583+F593+F596</f>
        <v>4757.5</v>
      </c>
      <c r="G582" s="132">
        <f>G583+G593+G596</f>
        <v>3200</v>
      </c>
      <c r="H582" s="28">
        <f t="shared" si="217"/>
        <v>7957.5</v>
      </c>
      <c r="I582" s="28">
        <f>I593</f>
        <v>0</v>
      </c>
      <c r="J582" s="28">
        <f t="shared" si="210"/>
        <v>7957.5</v>
      </c>
      <c r="K582" s="28">
        <f>K593</f>
        <v>0</v>
      </c>
      <c r="L582" s="28">
        <f>L593</f>
        <v>0</v>
      </c>
      <c r="M582" s="28">
        <f t="shared" si="209"/>
        <v>7957.5</v>
      </c>
      <c r="N582" s="28">
        <f>N593</f>
        <v>0</v>
      </c>
      <c r="O582" s="28">
        <f>O593</f>
        <v>0</v>
      </c>
      <c r="P582" s="28">
        <f t="shared" si="185"/>
        <v>7957.5</v>
      </c>
      <c r="Q582" s="28">
        <f>Q593</f>
        <v>0</v>
      </c>
      <c r="R582" s="28">
        <f>R593</f>
        <v>0</v>
      </c>
      <c r="S582" s="28">
        <f t="shared" si="184"/>
        <v>7957.5</v>
      </c>
      <c r="T582" s="28">
        <f>T593</f>
        <v>0</v>
      </c>
      <c r="U582" s="28">
        <f>U593</f>
        <v>0</v>
      </c>
      <c r="V582" s="28">
        <f t="shared" si="206"/>
        <v>7957.5</v>
      </c>
      <c r="W582" s="28">
        <f>W593</f>
        <v>0</v>
      </c>
      <c r="X582" s="28">
        <f>X593</f>
        <v>0</v>
      </c>
      <c r="Y582" s="28">
        <f t="shared" si="205"/>
        <v>7957.5</v>
      </c>
      <c r="Z582" s="28">
        <f>Z593</f>
        <v>0</v>
      </c>
      <c r="AA582" s="28">
        <f>AA583+AA593</f>
        <v>0</v>
      </c>
      <c r="AB582" s="28">
        <f t="shared" si="200"/>
        <v>7957.5</v>
      </c>
      <c r="AC582" s="28">
        <f>AC593</f>
        <v>0</v>
      </c>
      <c r="AD582" s="28">
        <f>AD593</f>
        <v>0</v>
      </c>
      <c r="AE582" s="28">
        <f t="shared" si="218"/>
        <v>7957.5</v>
      </c>
      <c r="AF582" s="28">
        <f>AF593</f>
        <v>0</v>
      </c>
      <c r="AG582" s="28">
        <f>AG593</f>
        <v>0</v>
      </c>
      <c r="AH582" s="28">
        <f t="shared" si="202"/>
        <v>7957.5</v>
      </c>
      <c r="AI582" s="28">
        <f>AI593</f>
        <v>0</v>
      </c>
      <c r="AJ582" s="28">
        <f>AJ593</f>
        <v>0</v>
      </c>
      <c r="AK582" s="28">
        <f t="shared" si="203"/>
        <v>7957.5</v>
      </c>
      <c r="AL582" s="132">
        <f t="shared" ref="AL582:AM582" si="219">AL583+AL593</f>
        <v>0</v>
      </c>
      <c r="AM582" s="132">
        <f t="shared" si="219"/>
        <v>0</v>
      </c>
    </row>
    <row r="583" spans="1:39" ht="44.25" hidden="1" customHeight="1" x14ac:dyDescent="0.25">
      <c r="A583" s="182" t="s">
        <v>397</v>
      </c>
      <c r="B583" s="208" t="s">
        <v>99</v>
      </c>
      <c r="C583" s="185" t="s">
        <v>48</v>
      </c>
      <c r="D583" s="185" t="s">
        <v>160</v>
      </c>
      <c r="E583" s="185"/>
      <c r="F583" s="186">
        <f>F584+F585+F586+F587+F588+F590</f>
        <v>0</v>
      </c>
      <c r="G583" s="186">
        <f>G584+G585+G586+G587</f>
        <v>0</v>
      </c>
      <c r="H583" s="186">
        <f t="shared" si="217"/>
        <v>0</v>
      </c>
      <c r="I583" s="186"/>
      <c r="J583" s="186"/>
      <c r="K583" s="186"/>
      <c r="L583" s="186"/>
      <c r="M583" s="186"/>
      <c r="N583" s="186"/>
      <c r="O583" s="186"/>
      <c r="P583" s="186"/>
      <c r="Q583" s="186"/>
      <c r="R583" s="186"/>
      <c r="S583" s="186"/>
      <c r="T583" s="186"/>
      <c r="U583" s="186"/>
      <c r="V583" s="186"/>
      <c r="W583" s="186"/>
      <c r="X583" s="186"/>
      <c r="Y583" s="186">
        <f>V583+W583+X583</f>
        <v>0</v>
      </c>
      <c r="Z583" s="186"/>
      <c r="AA583" s="186">
        <f>AA587</f>
        <v>0</v>
      </c>
      <c r="AB583" s="186">
        <f>Y583+Z583+AA583</f>
        <v>0</v>
      </c>
      <c r="AC583" s="186"/>
      <c r="AD583" s="186"/>
      <c r="AE583" s="186">
        <f t="shared" si="218"/>
        <v>0</v>
      </c>
      <c r="AF583" s="186"/>
      <c r="AG583" s="186"/>
      <c r="AH583" s="186">
        <f t="shared" si="202"/>
        <v>0</v>
      </c>
      <c r="AI583" s="186"/>
      <c r="AJ583" s="186"/>
      <c r="AK583" s="186">
        <f t="shared" si="203"/>
        <v>0</v>
      </c>
      <c r="AL583" s="186">
        <f>AL584+AL585+AL586+AL587+AL588</f>
        <v>0</v>
      </c>
      <c r="AM583" s="186">
        <f>AM584+AM585+AM586+AM587+AM588</f>
        <v>0</v>
      </c>
    </row>
    <row r="584" spans="1:39" ht="30.75" hidden="1" customHeight="1" x14ac:dyDescent="0.25">
      <c r="A584" s="161" t="s">
        <v>362</v>
      </c>
      <c r="B584" s="25" t="s">
        <v>99</v>
      </c>
      <c r="C584" s="8" t="s">
        <v>48</v>
      </c>
      <c r="D584" s="8" t="s">
        <v>363</v>
      </c>
      <c r="E584" s="8" t="s">
        <v>111</v>
      </c>
      <c r="F584" s="6"/>
      <c r="G584" s="6"/>
      <c r="H584" s="6">
        <f t="shared" si="217"/>
        <v>0</v>
      </c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</row>
    <row r="585" spans="1:39" ht="20.25" hidden="1" customHeight="1" x14ac:dyDescent="0.25">
      <c r="A585" s="158" t="s">
        <v>355</v>
      </c>
      <c r="B585" s="25" t="s">
        <v>99</v>
      </c>
      <c r="C585" s="8" t="s">
        <v>48</v>
      </c>
      <c r="D585" s="8" t="s">
        <v>364</v>
      </c>
      <c r="E585" s="8" t="s">
        <v>111</v>
      </c>
      <c r="F585" s="6"/>
      <c r="G585" s="6"/>
      <c r="H585" s="6">
        <f t="shared" si="217"/>
        <v>0</v>
      </c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</row>
    <row r="586" spans="1:39" ht="26.25" hidden="1" customHeight="1" x14ac:dyDescent="0.25">
      <c r="A586" s="161" t="s">
        <v>365</v>
      </c>
      <c r="B586" s="25" t="s">
        <v>99</v>
      </c>
      <c r="C586" s="8" t="s">
        <v>48</v>
      </c>
      <c r="D586" s="8" t="s">
        <v>366</v>
      </c>
      <c r="E586" s="8" t="s">
        <v>111</v>
      </c>
      <c r="F586" s="6"/>
      <c r="G586" s="6"/>
      <c r="H586" s="6">
        <f t="shared" si="217"/>
        <v>0</v>
      </c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</row>
    <row r="587" spans="1:39" ht="33" hidden="1" customHeight="1" x14ac:dyDescent="0.25">
      <c r="A587" s="158" t="s">
        <v>368</v>
      </c>
      <c r="B587" s="25" t="s">
        <v>99</v>
      </c>
      <c r="C587" s="8" t="s">
        <v>48</v>
      </c>
      <c r="D587" s="8" t="s">
        <v>367</v>
      </c>
      <c r="E587" s="8" t="s">
        <v>111</v>
      </c>
      <c r="F587" s="6"/>
      <c r="G587" s="6"/>
      <c r="H587" s="6">
        <f t="shared" si="217"/>
        <v>0</v>
      </c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>
        <f>V587+W587+X587</f>
        <v>0</v>
      </c>
      <c r="Z587" s="6"/>
      <c r="AA587" s="6"/>
      <c r="AB587" s="6">
        <f>Y587+Z587+AA587</f>
        <v>0</v>
      </c>
      <c r="AC587" s="6"/>
      <c r="AD587" s="6"/>
      <c r="AE587" s="6">
        <f t="shared" si="218"/>
        <v>0</v>
      </c>
      <c r="AF587" s="6"/>
      <c r="AG587" s="6"/>
      <c r="AH587" s="6">
        <f t="shared" si="202"/>
        <v>0</v>
      </c>
      <c r="AI587" s="6"/>
      <c r="AJ587" s="6"/>
      <c r="AK587" s="6">
        <f t="shared" si="203"/>
        <v>0</v>
      </c>
      <c r="AL587" s="6"/>
      <c r="AM587" s="6"/>
    </row>
    <row r="588" spans="1:39" ht="48" hidden="1" customHeight="1" x14ac:dyDescent="0.25">
      <c r="A588" s="162" t="s">
        <v>369</v>
      </c>
      <c r="B588" s="25" t="s">
        <v>99</v>
      </c>
      <c r="C588" s="8" t="s">
        <v>48</v>
      </c>
      <c r="D588" s="8" t="s">
        <v>160</v>
      </c>
      <c r="E588" s="8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>
        <f>AL589+AL590+AL591+AL592</f>
        <v>0</v>
      </c>
      <c r="AM588" s="6">
        <f>AM589+AM590+AM591+AM592</f>
        <v>0</v>
      </c>
    </row>
    <row r="589" spans="1:39" ht="21" hidden="1" customHeight="1" x14ac:dyDescent="0.25">
      <c r="A589" s="162" t="s">
        <v>370</v>
      </c>
      <c r="B589" s="25" t="s">
        <v>99</v>
      </c>
      <c r="C589" s="8" t="s">
        <v>48</v>
      </c>
      <c r="D589" s="8" t="s">
        <v>371</v>
      </c>
      <c r="E589" s="8" t="s">
        <v>111</v>
      </c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</row>
    <row r="590" spans="1:39" ht="40.5" hidden="1" customHeight="1" x14ac:dyDescent="0.25">
      <c r="A590" s="245" t="s">
        <v>417</v>
      </c>
      <c r="B590" s="25" t="s">
        <v>99</v>
      </c>
      <c r="C590" s="8" t="s">
        <v>48</v>
      </c>
      <c r="D590" s="8" t="s">
        <v>372</v>
      </c>
      <c r="E590" s="8" t="s">
        <v>111</v>
      </c>
      <c r="F590" s="6"/>
      <c r="G590" s="6"/>
      <c r="H590" s="249">
        <f t="shared" si="217"/>
        <v>0</v>
      </c>
      <c r="I590" s="249"/>
      <c r="J590" s="249"/>
      <c r="K590" s="249"/>
      <c r="L590" s="249"/>
      <c r="M590" s="249"/>
      <c r="N590" s="249"/>
      <c r="O590" s="249"/>
      <c r="P590" s="249"/>
      <c r="Q590" s="249"/>
      <c r="R590" s="249"/>
      <c r="S590" s="249"/>
      <c r="T590" s="249"/>
      <c r="U590" s="249"/>
      <c r="V590" s="249"/>
      <c r="W590" s="249"/>
      <c r="X590" s="249"/>
      <c r="Y590" s="249"/>
      <c r="Z590" s="249"/>
      <c r="AA590" s="249"/>
      <c r="AB590" s="249"/>
      <c r="AC590" s="249"/>
      <c r="AD590" s="249"/>
      <c r="AE590" s="249"/>
      <c r="AF590" s="249"/>
      <c r="AG590" s="249"/>
      <c r="AH590" s="249"/>
      <c r="AI590" s="249"/>
      <c r="AJ590" s="249"/>
      <c r="AK590" s="249"/>
      <c r="AL590" s="249"/>
      <c r="AM590" s="6"/>
    </row>
    <row r="591" spans="1:39" ht="36" hidden="1" customHeight="1" x14ac:dyDescent="0.25">
      <c r="A591" s="162" t="s">
        <v>373</v>
      </c>
      <c r="B591" s="25" t="s">
        <v>99</v>
      </c>
      <c r="C591" s="8" t="s">
        <v>48</v>
      </c>
      <c r="D591" s="8" t="s">
        <v>374</v>
      </c>
      <c r="E591" s="8" t="s">
        <v>111</v>
      </c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</row>
    <row r="592" spans="1:39" ht="42" hidden="1" customHeight="1" x14ac:dyDescent="0.25">
      <c r="A592" s="42" t="s">
        <v>375</v>
      </c>
      <c r="B592" s="25" t="s">
        <v>99</v>
      </c>
      <c r="C592" s="8" t="s">
        <v>48</v>
      </c>
      <c r="D592" s="8" t="s">
        <v>374</v>
      </c>
      <c r="E592" s="8" t="s">
        <v>111</v>
      </c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</row>
    <row r="593" spans="1:39" ht="33.75" customHeight="1" x14ac:dyDescent="0.25">
      <c r="A593" s="1" t="s">
        <v>124</v>
      </c>
      <c r="B593" s="25" t="s">
        <v>99</v>
      </c>
      <c r="C593" s="8" t="s">
        <v>48</v>
      </c>
      <c r="D593" s="8" t="s">
        <v>361</v>
      </c>
      <c r="E593" s="8"/>
      <c r="F593" s="133">
        <f>F594</f>
        <v>4333</v>
      </c>
      <c r="G593" s="133">
        <f>G594</f>
        <v>0</v>
      </c>
      <c r="H593" s="6">
        <f t="shared" si="217"/>
        <v>4333</v>
      </c>
      <c r="I593" s="6">
        <f>I594</f>
        <v>0</v>
      </c>
      <c r="J593" s="6">
        <f t="shared" si="210"/>
        <v>4333</v>
      </c>
      <c r="K593" s="6">
        <f>K594</f>
        <v>0</v>
      </c>
      <c r="L593" s="6">
        <f>L594</f>
        <v>0</v>
      </c>
      <c r="M593" s="6">
        <f t="shared" si="209"/>
        <v>4333</v>
      </c>
      <c r="N593" s="6">
        <f>N594</f>
        <v>0</v>
      </c>
      <c r="O593" s="6">
        <f>O594</f>
        <v>0</v>
      </c>
      <c r="P593" s="6">
        <f t="shared" si="185"/>
        <v>4333</v>
      </c>
      <c r="Q593" s="6">
        <f>Q594</f>
        <v>0</v>
      </c>
      <c r="R593" s="6">
        <f>R594</f>
        <v>0</v>
      </c>
      <c r="S593" s="6">
        <f t="shared" si="184"/>
        <v>4333</v>
      </c>
      <c r="T593" s="6">
        <f>T594</f>
        <v>0</v>
      </c>
      <c r="U593" s="6">
        <f>U594</f>
        <v>0</v>
      </c>
      <c r="V593" s="6">
        <f t="shared" si="206"/>
        <v>4333</v>
      </c>
      <c r="W593" s="6">
        <f>W594</f>
        <v>0</v>
      </c>
      <c r="X593" s="6">
        <f>X594</f>
        <v>0</v>
      </c>
      <c r="Y593" s="6">
        <f t="shared" si="205"/>
        <v>4333</v>
      </c>
      <c r="Z593" s="6">
        <f>Z594</f>
        <v>0</v>
      </c>
      <c r="AA593" s="6">
        <f>AA594</f>
        <v>0</v>
      </c>
      <c r="AB593" s="6">
        <f t="shared" si="200"/>
        <v>4333</v>
      </c>
      <c r="AC593" s="6">
        <f>AC594</f>
        <v>0</v>
      </c>
      <c r="AD593" s="6">
        <f>AD594</f>
        <v>0</v>
      </c>
      <c r="AE593" s="6">
        <f t="shared" si="218"/>
        <v>4333</v>
      </c>
      <c r="AF593" s="6">
        <f>AF594</f>
        <v>0</v>
      </c>
      <c r="AG593" s="6">
        <f>AG594</f>
        <v>0</v>
      </c>
      <c r="AH593" s="6">
        <f t="shared" si="202"/>
        <v>4333</v>
      </c>
      <c r="AI593" s="6">
        <f>AI594</f>
        <v>0</v>
      </c>
      <c r="AJ593" s="6">
        <f>AJ594</f>
        <v>0</v>
      </c>
      <c r="AK593" s="6">
        <f t="shared" si="203"/>
        <v>4333</v>
      </c>
      <c r="AL593" s="133">
        <f>AL594</f>
        <v>0</v>
      </c>
      <c r="AM593" s="133">
        <f>AM594</f>
        <v>0</v>
      </c>
    </row>
    <row r="594" spans="1:39" ht="20.25" hidden="1" customHeight="1" x14ac:dyDescent="0.25">
      <c r="A594" s="77" t="s">
        <v>114</v>
      </c>
      <c r="B594" s="25" t="s">
        <v>99</v>
      </c>
      <c r="C594" s="8" t="s">
        <v>48</v>
      </c>
      <c r="D594" s="8" t="s">
        <v>361</v>
      </c>
      <c r="E594" s="8" t="s">
        <v>111</v>
      </c>
      <c r="F594" s="133">
        <f t="shared" ref="F594:I594" si="220">F595</f>
        <v>4333</v>
      </c>
      <c r="G594" s="133">
        <f t="shared" si="220"/>
        <v>0</v>
      </c>
      <c r="H594" s="6">
        <f t="shared" si="217"/>
        <v>4333</v>
      </c>
      <c r="I594" s="6">
        <f t="shared" si="220"/>
        <v>0</v>
      </c>
      <c r="J594" s="6">
        <f t="shared" si="210"/>
        <v>4333</v>
      </c>
      <c r="K594" s="6">
        <f>K595</f>
        <v>0</v>
      </c>
      <c r="L594" s="6">
        <f>L595</f>
        <v>0</v>
      </c>
      <c r="M594" s="6">
        <f t="shared" si="209"/>
        <v>4333</v>
      </c>
      <c r="N594" s="6">
        <f>N595</f>
        <v>0</v>
      </c>
      <c r="O594" s="6">
        <f>O595</f>
        <v>0</v>
      </c>
      <c r="P594" s="6">
        <f t="shared" si="185"/>
        <v>4333</v>
      </c>
      <c r="Q594" s="6">
        <f>Q595</f>
        <v>0</v>
      </c>
      <c r="R594" s="6">
        <f>R595</f>
        <v>0</v>
      </c>
      <c r="S594" s="6">
        <f t="shared" ref="S594:S636" si="221">P594+Q594+R594</f>
        <v>4333</v>
      </c>
      <c r="T594" s="6">
        <f>T595</f>
        <v>0</v>
      </c>
      <c r="U594" s="6">
        <f>U595</f>
        <v>0</v>
      </c>
      <c r="V594" s="6">
        <f t="shared" si="206"/>
        <v>4333</v>
      </c>
      <c r="W594" s="6">
        <f>W595</f>
        <v>0</v>
      </c>
      <c r="X594" s="6">
        <f>X595</f>
        <v>0</v>
      </c>
      <c r="Y594" s="6">
        <f t="shared" si="205"/>
        <v>4333</v>
      </c>
      <c r="Z594" s="6">
        <f>Z595</f>
        <v>0</v>
      </c>
      <c r="AA594" s="6">
        <f>AA595</f>
        <v>0</v>
      </c>
      <c r="AB594" s="6">
        <f t="shared" si="200"/>
        <v>4333</v>
      </c>
      <c r="AC594" s="6">
        <f>AC595</f>
        <v>0</v>
      </c>
      <c r="AD594" s="6">
        <f>AD595</f>
        <v>0</v>
      </c>
      <c r="AE594" s="6">
        <f t="shared" si="218"/>
        <v>4333</v>
      </c>
      <c r="AF594" s="6">
        <f>AF595</f>
        <v>0</v>
      </c>
      <c r="AG594" s="6">
        <f>AG595</f>
        <v>0</v>
      </c>
      <c r="AH594" s="6">
        <f t="shared" si="202"/>
        <v>4333</v>
      </c>
      <c r="AI594" s="6">
        <f>AI595</f>
        <v>0</v>
      </c>
      <c r="AJ594" s="6">
        <f>AJ595</f>
        <v>0</v>
      </c>
      <c r="AK594" s="6">
        <f t="shared" si="203"/>
        <v>4333</v>
      </c>
      <c r="AL594" s="133">
        <f>AL595</f>
        <v>0</v>
      </c>
      <c r="AM594" s="133">
        <f>AM595</f>
        <v>0</v>
      </c>
    </row>
    <row r="595" spans="1:39" ht="36" customHeight="1" x14ac:dyDescent="0.25">
      <c r="A595" s="21" t="s">
        <v>425</v>
      </c>
      <c r="B595" s="25" t="s">
        <v>99</v>
      </c>
      <c r="C595" s="8" t="s">
        <v>48</v>
      </c>
      <c r="D595" s="8" t="s">
        <v>361</v>
      </c>
      <c r="E595" s="8" t="s">
        <v>111</v>
      </c>
      <c r="F595" s="6">
        <v>4333</v>
      </c>
      <c r="G595" s="6"/>
      <c r="H595" s="6">
        <f t="shared" si="217"/>
        <v>4333</v>
      </c>
      <c r="I595" s="6"/>
      <c r="J595" s="6">
        <f t="shared" si="210"/>
        <v>4333</v>
      </c>
      <c r="K595" s="6"/>
      <c r="L595" s="6"/>
      <c r="M595" s="6">
        <f t="shared" si="209"/>
        <v>4333</v>
      </c>
      <c r="N595" s="6"/>
      <c r="O595" s="6"/>
      <c r="P595" s="6">
        <f t="shared" si="185"/>
        <v>4333</v>
      </c>
      <c r="Q595" s="6"/>
      <c r="R595" s="6"/>
      <c r="S595" s="6">
        <f t="shared" si="221"/>
        <v>4333</v>
      </c>
      <c r="T595" s="6"/>
      <c r="U595" s="6"/>
      <c r="V595" s="6">
        <f t="shared" si="206"/>
        <v>4333</v>
      </c>
      <c r="W595" s="6"/>
      <c r="X595" s="6"/>
      <c r="Y595" s="6">
        <f t="shared" si="205"/>
        <v>4333</v>
      </c>
      <c r="Z595" s="6"/>
      <c r="AA595" s="6"/>
      <c r="AB595" s="6">
        <f t="shared" si="200"/>
        <v>4333</v>
      </c>
      <c r="AC595" s="6"/>
      <c r="AD595" s="6"/>
      <c r="AE595" s="6">
        <f t="shared" si="218"/>
        <v>4333</v>
      </c>
      <c r="AF595" s="6"/>
      <c r="AG595" s="6"/>
      <c r="AH595" s="6">
        <f t="shared" si="202"/>
        <v>4333</v>
      </c>
      <c r="AI595" s="6"/>
      <c r="AJ595" s="6"/>
      <c r="AK595" s="6">
        <f t="shared" si="203"/>
        <v>4333</v>
      </c>
      <c r="AL595" s="6"/>
      <c r="AM595" s="6"/>
    </row>
    <row r="596" spans="1:39" ht="63.75" customHeight="1" x14ac:dyDescent="0.25">
      <c r="A596" s="182" t="s">
        <v>397</v>
      </c>
      <c r="B596" s="184" t="s">
        <v>99</v>
      </c>
      <c r="C596" s="185" t="s">
        <v>48</v>
      </c>
      <c r="D596" s="185" t="s">
        <v>160</v>
      </c>
      <c r="E596" s="185"/>
      <c r="F596" s="186">
        <f>F598+F599</f>
        <v>424.5</v>
      </c>
      <c r="G596" s="186">
        <f>G597</f>
        <v>3200</v>
      </c>
      <c r="H596" s="186">
        <f t="shared" si="217"/>
        <v>3624.5</v>
      </c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</row>
    <row r="597" spans="1:39" ht="36" customHeight="1" x14ac:dyDescent="0.25">
      <c r="A597" s="21" t="s">
        <v>446</v>
      </c>
      <c r="B597" s="25" t="s">
        <v>99</v>
      </c>
      <c r="C597" s="8" t="s">
        <v>48</v>
      </c>
      <c r="D597" s="8" t="s">
        <v>160</v>
      </c>
      <c r="E597" s="8" t="s">
        <v>111</v>
      </c>
      <c r="F597" s="6"/>
      <c r="G597" s="6">
        <v>3200</v>
      </c>
      <c r="H597" s="6">
        <f t="shared" si="217"/>
        <v>3200</v>
      </c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</row>
    <row r="598" spans="1:39" ht="36" customHeight="1" x14ac:dyDescent="0.25">
      <c r="A598" s="21" t="s">
        <v>447</v>
      </c>
      <c r="B598" s="25" t="s">
        <v>99</v>
      </c>
      <c r="C598" s="8" t="s">
        <v>48</v>
      </c>
      <c r="D598" s="8" t="s">
        <v>160</v>
      </c>
      <c r="E598" s="8" t="s">
        <v>111</v>
      </c>
      <c r="F598" s="6">
        <v>360.5</v>
      </c>
      <c r="G598" s="6"/>
      <c r="H598" s="6">
        <f t="shared" si="217"/>
        <v>360.5</v>
      </c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</row>
    <row r="599" spans="1:39" ht="22.5" customHeight="1" x14ac:dyDescent="0.25">
      <c r="A599" s="21" t="s">
        <v>448</v>
      </c>
      <c r="B599" s="25" t="s">
        <v>99</v>
      </c>
      <c r="C599" s="8" t="s">
        <v>48</v>
      </c>
      <c r="D599" s="8" t="s">
        <v>160</v>
      </c>
      <c r="E599" s="8" t="s">
        <v>111</v>
      </c>
      <c r="F599" s="6">
        <v>64</v>
      </c>
      <c r="G599" s="6"/>
      <c r="H599" s="6">
        <f t="shared" si="217"/>
        <v>64</v>
      </c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</row>
    <row r="600" spans="1:39" ht="22.5" customHeight="1" x14ac:dyDescent="0.25">
      <c r="A600" s="161"/>
      <c r="B600" s="27"/>
      <c r="C600" s="8"/>
      <c r="D600" s="8"/>
      <c r="E600" s="8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</row>
    <row r="601" spans="1:39" ht="33.75" customHeight="1" x14ac:dyDescent="0.25">
      <c r="A601" s="99" t="s">
        <v>313</v>
      </c>
      <c r="B601" s="84" t="s">
        <v>99</v>
      </c>
      <c r="C601" s="58" t="s">
        <v>107</v>
      </c>
      <c r="D601" s="58"/>
      <c r="E601" s="58"/>
      <c r="F601" s="28">
        <f>F602</f>
        <v>0</v>
      </c>
      <c r="G601" s="28">
        <f>G602+G605</f>
        <v>4918.3</v>
      </c>
      <c r="H601" s="28">
        <f t="shared" si="217"/>
        <v>4918.3</v>
      </c>
      <c r="I601" s="28" t="e">
        <f>#REF!</f>
        <v>#REF!</v>
      </c>
      <c r="J601" s="28" t="e">
        <f t="shared" si="210"/>
        <v>#REF!</v>
      </c>
      <c r="K601" s="28" t="e">
        <f>#REF!</f>
        <v>#REF!</v>
      </c>
      <c r="L601" s="28" t="e">
        <f>#REF!</f>
        <v>#REF!</v>
      </c>
      <c r="M601" s="28" t="e">
        <f t="shared" si="209"/>
        <v>#REF!</v>
      </c>
      <c r="N601" s="28" t="e">
        <f>#REF!</f>
        <v>#REF!</v>
      </c>
      <c r="O601" s="28" t="e">
        <f>#REF!</f>
        <v>#REF!</v>
      </c>
      <c r="P601" s="28" t="e">
        <f t="shared" si="185"/>
        <v>#REF!</v>
      </c>
      <c r="Q601" s="28" t="e">
        <f>#REF!</f>
        <v>#REF!</v>
      </c>
      <c r="R601" s="28" t="e">
        <f>#REF!</f>
        <v>#REF!</v>
      </c>
      <c r="S601" s="28" t="e">
        <f t="shared" si="221"/>
        <v>#REF!</v>
      </c>
      <c r="T601" s="28" t="e">
        <f>#REF!</f>
        <v>#REF!</v>
      </c>
      <c r="U601" s="28" t="e">
        <f>#REF!</f>
        <v>#REF!</v>
      </c>
      <c r="V601" s="28" t="e">
        <f t="shared" si="206"/>
        <v>#REF!</v>
      </c>
      <c r="W601" s="28" t="e">
        <f>#REF!</f>
        <v>#REF!</v>
      </c>
      <c r="X601" s="28" t="e">
        <f>#REF!</f>
        <v>#REF!</v>
      </c>
      <c r="Y601" s="28" t="e">
        <f t="shared" si="205"/>
        <v>#REF!</v>
      </c>
      <c r="Z601" s="28" t="e">
        <f>#REF!</f>
        <v>#REF!</v>
      </c>
      <c r="AA601" s="28" t="e">
        <f>#REF!</f>
        <v>#REF!</v>
      </c>
      <c r="AB601" s="28" t="e">
        <f t="shared" si="200"/>
        <v>#REF!</v>
      </c>
      <c r="AC601" s="28" t="e">
        <f>#REF!</f>
        <v>#REF!</v>
      </c>
      <c r="AD601" s="28" t="e">
        <f>#REF!</f>
        <v>#REF!</v>
      </c>
      <c r="AE601" s="28" t="e">
        <f t="shared" si="218"/>
        <v>#REF!</v>
      </c>
      <c r="AF601" s="28" t="e">
        <f>#REF!</f>
        <v>#REF!</v>
      </c>
      <c r="AG601" s="28" t="e">
        <f>#REF!</f>
        <v>#REF!</v>
      </c>
      <c r="AH601" s="28" t="e">
        <f t="shared" si="202"/>
        <v>#REF!</v>
      </c>
      <c r="AI601" s="28" t="e">
        <f>#REF!</f>
        <v>#REF!</v>
      </c>
      <c r="AJ601" s="28" t="e">
        <f>#REF!</f>
        <v>#REF!</v>
      </c>
      <c r="AK601" s="28" t="e">
        <f t="shared" si="203"/>
        <v>#REF!</v>
      </c>
      <c r="AL601" s="28">
        <f>AL602+AL605</f>
        <v>4179</v>
      </c>
      <c r="AM601" s="28">
        <f t="shared" ref="AM601" si="222">AM602+AM605</f>
        <v>4179</v>
      </c>
    </row>
    <row r="602" spans="1:39" ht="33.75" customHeight="1" x14ac:dyDescent="0.25">
      <c r="A602" s="140" t="s">
        <v>410</v>
      </c>
      <c r="B602" s="25" t="s">
        <v>99</v>
      </c>
      <c r="C602" s="8" t="s">
        <v>107</v>
      </c>
      <c r="D602" s="8" t="s">
        <v>156</v>
      </c>
      <c r="E602" s="8"/>
      <c r="F602" s="6">
        <f>F604</f>
        <v>0</v>
      </c>
      <c r="G602" s="6">
        <f>G603+G604</f>
        <v>4643.3</v>
      </c>
      <c r="H602" s="28">
        <f t="shared" si="217"/>
        <v>4643.3</v>
      </c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6">
        <f t="shared" ref="AL602:AM602" si="223">AL603+AL604</f>
        <v>4179</v>
      </c>
      <c r="AM602" s="6">
        <f t="shared" si="223"/>
        <v>4179</v>
      </c>
    </row>
    <row r="603" spans="1:39" ht="33.75" customHeight="1" x14ac:dyDescent="0.25">
      <c r="A603" s="21" t="s">
        <v>415</v>
      </c>
      <c r="B603" s="27" t="s">
        <v>99</v>
      </c>
      <c r="C603" s="8" t="s">
        <v>107</v>
      </c>
      <c r="D603" s="261" t="s">
        <v>444</v>
      </c>
      <c r="E603" s="8" t="s">
        <v>111</v>
      </c>
      <c r="F603" s="28"/>
      <c r="G603" s="6">
        <v>4179</v>
      </c>
      <c r="H603" s="28">
        <f t="shared" si="217"/>
        <v>4179</v>
      </c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6">
        <v>4179</v>
      </c>
      <c r="AM603" s="6">
        <v>4179</v>
      </c>
    </row>
    <row r="604" spans="1:39" ht="33.75" customHeight="1" x14ac:dyDescent="0.25">
      <c r="A604" s="21" t="s">
        <v>414</v>
      </c>
      <c r="B604" s="27" t="s">
        <v>99</v>
      </c>
      <c r="C604" s="8" t="s">
        <v>107</v>
      </c>
      <c r="D604" s="261" t="s">
        <v>444</v>
      </c>
      <c r="E604" s="8" t="s">
        <v>111</v>
      </c>
      <c r="F604" s="6"/>
      <c r="G604" s="33">
        <v>464.3</v>
      </c>
      <c r="H604" s="28">
        <f t="shared" si="217"/>
        <v>464.3</v>
      </c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41"/>
      <c r="AM604" s="41"/>
    </row>
    <row r="605" spans="1:39" ht="33.75" customHeight="1" x14ac:dyDescent="0.25">
      <c r="A605" s="140" t="s">
        <v>298</v>
      </c>
      <c r="B605" s="25" t="s">
        <v>99</v>
      </c>
      <c r="C605" s="8" t="s">
        <v>107</v>
      </c>
      <c r="D605" s="8" t="s">
        <v>360</v>
      </c>
      <c r="E605" s="8"/>
      <c r="F605" s="133">
        <f>F606</f>
        <v>0</v>
      </c>
      <c r="G605" s="133">
        <f>G606</f>
        <v>275</v>
      </c>
      <c r="H605" s="6">
        <f t="shared" si="217"/>
        <v>275</v>
      </c>
      <c r="I605" s="6">
        <f t="shared" ref="I605:K605" si="224">I606</f>
        <v>0</v>
      </c>
      <c r="J605" s="6">
        <f t="shared" si="210"/>
        <v>275</v>
      </c>
      <c r="K605" s="6">
        <f t="shared" si="224"/>
        <v>0</v>
      </c>
      <c r="L605" s="6">
        <f>L606</f>
        <v>0</v>
      </c>
      <c r="M605" s="6">
        <f t="shared" si="209"/>
        <v>275</v>
      </c>
      <c r="N605" s="6">
        <f t="shared" ref="N605:O605" si="225">N606</f>
        <v>0</v>
      </c>
      <c r="O605" s="6">
        <f t="shared" si="225"/>
        <v>0</v>
      </c>
      <c r="P605" s="6">
        <f t="shared" ref="P605:P636" si="226">M605+N605+O605</f>
        <v>275</v>
      </c>
      <c r="Q605" s="6">
        <f t="shared" ref="Q605:R605" si="227">Q606</f>
        <v>0</v>
      </c>
      <c r="R605" s="6">
        <f t="shared" si="227"/>
        <v>0</v>
      </c>
      <c r="S605" s="6">
        <f t="shared" si="221"/>
        <v>275</v>
      </c>
      <c r="T605" s="6">
        <f t="shared" ref="T605:U605" si="228">T606</f>
        <v>0</v>
      </c>
      <c r="U605" s="6">
        <f t="shared" si="228"/>
        <v>0</v>
      </c>
      <c r="V605" s="6">
        <f t="shared" si="206"/>
        <v>275</v>
      </c>
      <c r="W605" s="6">
        <f t="shared" ref="W605:X605" si="229">W606</f>
        <v>0</v>
      </c>
      <c r="X605" s="6">
        <f t="shared" si="229"/>
        <v>0</v>
      </c>
      <c r="Y605" s="6">
        <f t="shared" si="205"/>
        <v>275</v>
      </c>
      <c r="Z605" s="6">
        <f t="shared" ref="Z605:AA605" si="230">Z606</f>
        <v>0</v>
      </c>
      <c r="AA605" s="6">
        <f t="shared" si="230"/>
        <v>0</v>
      </c>
      <c r="AB605" s="6">
        <f t="shared" si="200"/>
        <v>275</v>
      </c>
      <c r="AC605" s="6">
        <f t="shared" ref="AC605:AD605" si="231">AC606</f>
        <v>0</v>
      </c>
      <c r="AD605" s="6">
        <f t="shared" si="231"/>
        <v>0</v>
      </c>
      <c r="AE605" s="6">
        <f t="shared" si="218"/>
        <v>275</v>
      </c>
      <c r="AF605" s="6">
        <f t="shared" ref="AF605:AJ605" si="232">AF606</f>
        <v>0</v>
      </c>
      <c r="AG605" s="6">
        <f t="shared" si="232"/>
        <v>0</v>
      </c>
      <c r="AH605" s="6">
        <f t="shared" si="202"/>
        <v>275</v>
      </c>
      <c r="AI605" s="6">
        <f t="shared" si="232"/>
        <v>0</v>
      </c>
      <c r="AJ605" s="6">
        <f t="shared" si="232"/>
        <v>0</v>
      </c>
      <c r="AK605" s="6">
        <f t="shared" si="203"/>
        <v>275</v>
      </c>
      <c r="AL605" s="6">
        <f t="shared" ref="AL605:AM605" si="233">AL606</f>
        <v>0</v>
      </c>
      <c r="AM605" s="6">
        <f t="shared" si="233"/>
        <v>0</v>
      </c>
    </row>
    <row r="606" spans="1:39" ht="33.75" customHeight="1" x14ac:dyDescent="0.25">
      <c r="A606" s="21" t="s">
        <v>110</v>
      </c>
      <c r="B606" s="27" t="s">
        <v>99</v>
      </c>
      <c r="C606" s="8" t="s">
        <v>107</v>
      </c>
      <c r="D606" s="8" t="s">
        <v>360</v>
      </c>
      <c r="E606" s="8" t="s">
        <v>111</v>
      </c>
      <c r="F606" s="6"/>
      <c r="G606" s="6">
        <v>275</v>
      </c>
      <c r="H606" s="6">
        <f t="shared" si="217"/>
        <v>275</v>
      </c>
      <c r="I606" s="105"/>
      <c r="J606" s="6">
        <f t="shared" si="210"/>
        <v>275</v>
      </c>
      <c r="K606" s="105"/>
      <c r="L606" s="105"/>
      <c r="M606" s="6">
        <f t="shared" si="209"/>
        <v>275</v>
      </c>
      <c r="N606" s="105"/>
      <c r="O606" s="105"/>
      <c r="P606" s="6">
        <f t="shared" si="226"/>
        <v>275</v>
      </c>
      <c r="Q606" s="105"/>
      <c r="R606" s="105"/>
      <c r="S606" s="6">
        <f t="shared" si="221"/>
        <v>275</v>
      </c>
      <c r="T606" s="105"/>
      <c r="U606" s="105"/>
      <c r="V606" s="6">
        <f t="shared" si="206"/>
        <v>275</v>
      </c>
      <c r="W606" s="105"/>
      <c r="X606" s="33"/>
      <c r="Y606" s="6">
        <f t="shared" si="205"/>
        <v>275</v>
      </c>
      <c r="Z606" s="105"/>
      <c r="AA606" s="105"/>
      <c r="AB606" s="6">
        <f t="shared" si="200"/>
        <v>275</v>
      </c>
      <c r="AC606" s="105"/>
      <c r="AD606" s="105"/>
      <c r="AE606" s="6">
        <f t="shared" si="218"/>
        <v>275</v>
      </c>
      <c r="AF606" s="105"/>
      <c r="AG606" s="105"/>
      <c r="AH606" s="6">
        <f t="shared" si="202"/>
        <v>275</v>
      </c>
      <c r="AI606" s="105"/>
      <c r="AJ606" s="105"/>
      <c r="AK606" s="6">
        <f t="shared" si="203"/>
        <v>275</v>
      </c>
      <c r="AL606" s="33"/>
      <c r="AM606" s="33"/>
    </row>
    <row r="607" spans="1:39" ht="21" hidden="1" customHeight="1" x14ac:dyDescent="0.25">
      <c r="A607" s="21"/>
      <c r="B607" s="27"/>
      <c r="C607" s="8"/>
      <c r="D607" s="8"/>
      <c r="E607" s="8"/>
      <c r="F607" s="6"/>
      <c r="G607" s="6"/>
      <c r="H607" s="6">
        <f t="shared" si="217"/>
        <v>0</v>
      </c>
      <c r="I607" s="6"/>
      <c r="J607" s="6">
        <f t="shared" si="210"/>
        <v>0</v>
      </c>
      <c r="K607" s="6"/>
      <c r="L607" s="6"/>
      <c r="M607" s="6">
        <f t="shared" si="209"/>
        <v>0</v>
      </c>
      <c r="N607" s="6"/>
      <c r="O607" s="6"/>
      <c r="P607" s="6">
        <f t="shared" si="226"/>
        <v>0</v>
      </c>
      <c r="Q607" s="6"/>
      <c r="R607" s="6"/>
      <c r="S607" s="6">
        <f t="shared" si="221"/>
        <v>0</v>
      </c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</row>
    <row r="608" spans="1:39" s="55" customFormat="1" ht="33.75" hidden="1" customHeight="1" x14ac:dyDescent="0.25">
      <c r="A608" s="106" t="s">
        <v>112</v>
      </c>
      <c r="B608" s="117" t="s">
        <v>99</v>
      </c>
      <c r="C608" s="61" t="s">
        <v>61</v>
      </c>
      <c r="D608" s="61"/>
      <c r="E608" s="61"/>
      <c r="F608" s="26"/>
      <c r="G608" s="26"/>
      <c r="H608" s="6">
        <f t="shared" si="217"/>
        <v>0</v>
      </c>
      <c r="I608" s="26">
        <f t="shared" ref="I608:L609" si="234">I609</f>
        <v>0</v>
      </c>
      <c r="J608" s="26">
        <f t="shared" si="210"/>
        <v>0</v>
      </c>
      <c r="K608" s="26">
        <f t="shared" si="234"/>
        <v>0</v>
      </c>
      <c r="L608" s="26">
        <f t="shared" si="234"/>
        <v>0</v>
      </c>
      <c r="M608" s="26">
        <f t="shared" si="209"/>
        <v>0</v>
      </c>
      <c r="N608" s="26">
        <f>N609</f>
        <v>0</v>
      </c>
      <c r="O608" s="26">
        <f>O609</f>
        <v>0</v>
      </c>
      <c r="P608" s="26">
        <f t="shared" si="226"/>
        <v>0</v>
      </c>
      <c r="Q608" s="26">
        <f>Q609</f>
        <v>0</v>
      </c>
      <c r="R608" s="26">
        <f>R609</f>
        <v>0</v>
      </c>
      <c r="S608" s="26">
        <f t="shared" si="221"/>
        <v>0</v>
      </c>
      <c r="T608" s="26">
        <f>T609</f>
        <v>0</v>
      </c>
      <c r="U608" s="26">
        <f>U609</f>
        <v>0</v>
      </c>
      <c r="V608" s="26">
        <f t="shared" si="206"/>
        <v>0</v>
      </c>
      <c r="W608" s="26">
        <f>W609</f>
        <v>0</v>
      </c>
      <c r="X608" s="26">
        <f>X609</f>
        <v>0</v>
      </c>
      <c r="Y608" s="26">
        <f t="shared" si="205"/>
        <v>0</v>
      </c>
      <c r="Z608" s="26">
        <f>Z609</f>
        <v>0</v>
      </c>
      <c r="AA608" s="26">
        <f>AA609</f>
        <v>0</v>
      </c>
      <c r="AB608" s="26">
        <f t="shared" si="200"/>
        <v>0</v>
      </c>
      <c r="AC608" s="26">
        <f>AC609</f>
        <v>0</v>
      </c>
      <c r="AD608" s="26">
        <f>AD609</f>
        <v>0</v>
      </c>
      <c r="AE608" s="26">
        <f t="shared" ref="AE608:AE615" si="235">AB608+AC608+AD608</f>
        <v>0</v>
      </c>
      <c r="AF608" s="26">
        <f>AF609</f>
        <v>0</v>
      </c>
      <c r="AG608" s="26">
        <f>AG609</f>
        <v>0</v>
      </c>
      <c r="AH608" s="26">
        <f t="shared" si="202"/>
        <v>0</v>
      </c>
      <c r="AI608" s="26">
        <f>AI609</f>
        <v>0</v>
      </c>
      <c r="AJ608" s="26">
        <f>AJ609</f>
        <v>0</v>
      </c>
      <c r="AK608" s="26">
        <f t="shared" si="203"/>
        <v>0</v>
      </c>
      <c r="AL608" s="26">
        <f>AL609</f>
        <v>0</v>
      </c>
      <c r="AM608" s="26">
        <f>AM609</f>
        <v>0</v>
      </c>
    </row>
    <row r="609" spans="1:39" ht="33.75" hidden="1" customHeight="1" x14ac:dyDescent="0.25">
      <c r="A609" s="21" t="s">
        <v>62</v>
      </c>
      <c r="B609" s="27" t="s">
        <v>99</v>
      </c>
      <c r="C609" s="8" t="s">
        <v>63</v>
      </c>
      <c r="D609" s="13" t="s">
        <v>156</v>
      </c>
      <c r="E609" s="8"/>
      <c r="F609" s="6"/>
      <c r="G609" s="6"/>
      <c r="H609" s="6">
        <f t="shared" si="217"/>
        <v>0</v>
      </c>
      <c r="I609" s="6">
        <f t="shared" si="234"/>
        <v>0</v>
      </c>
      <c r="J609" s="6">
        <f t="shared" si="210"/>
        <v>0</v>
      </c>
      <c r="K609" s="6">
        <f t="shared" si="234"/>
        <v>0</v>
      </c>
      <c r="L609" s="6">
        <f t="shared" si="234"/>
        <v>0</v>
      </c>
      <c r="M609" s="6">
        <f t="shared" si="209"/>
        <v>0</v>
      </c>
      <c r="N609" s="6">
        <f>N610+N614</f>
        <v>0</v>
      </c>
      <c r="O609" s="6">
        <f>O610</f>
        <v>0</v>
      </c>
      <c r="P609" s="6">
        <f t="shared" si="226"/>
        <v>0</v>
      </c>
      <c r="Q609" s="6">
        <f>Q610</f>
        <v>0</v>
      </c>
      <c r="R609" s="6">
        <f>R610</f>
        <v>0</v>
      </c>
      <c r="S609" s="6">
        <f t="shared" si="221"/>
        <v>0</v>
      </c>
      <c r="T609" s="6">
        <f>T610</f>
        <v>0</v>
      </c>
      <c r="U609" s="6">
        <f>U610</f>
        <v>0</v>
      </c>
      <c r="V609" s="6">
        <f t="shared" si="206"/>
        <v>0</v>
      </c>
      <c r="W609" s="6">
        <f>W610</f>
        <v>0</v>
      </c>
      <c r="X609" s="6">
        <f>X610</f>
        <v>0</v>
      </c>
      <c r="Y609" s="6">
        <f t="shared" si="205"/>
        <v>0</v>
      </c>
      <c r="Z609" s="6">
        <f>Z614</f>
        <v>0</v>
      </c>
      <c r="AA609" s="6">
        <f>AA610</f>
        <v>0</v>
      </c>
      <c r="AB609" s="6">
        <f t="shared" si="200"/>
        <v>0</v>
      </c>
      <c r="AC609" s="6">
        <f>AC610</f>
        <v>0</v>
      </c>
      <c r="AD609" s="6">
        <f>AD610</f>
        <v>0</v>
      </c>
      <c r="AE609" s="6">
        <f t="shared" si="235"/>
        <v>0</v>
      </c>
      <c r="AF609" s="6">
        <f>AF610</f>
        <v>0</v>
      </c>
      <c r="AG609" s="6">
        <f>AG610</f>
        <v>0</v>
      </c>
      <c r="AH609" s="6">
        <f t="shared" si="202"/>
        <v>0</v>
      </c>
      <c r="AI609" s="6">
        <f>AI610+AI615</f>
        <v>0</v>
      </c>
      <c r="AJ609" s="6">
        <f>AJ610</f>
        <v>0</v>
      </c>
      <c r="AK609" s="6">
        <f t="shared" si="203"/>
        <v>0</v>
      </c>
      <c r="AL609" s="6">
        <f>AL610</f>
        <v>0</v>
      </c>
      <c r="AM609" s="6">
        <f>AM610+AM614</f>
        <v>0</v>
      </c>
    </row>
    <row r="610" spans="1:39" ht="33.75" hidden="1" customHeight="1" x14ac:dyDescent="0.25">
      <c r="A610" s="11" t="s">
        <v>211</v>
      </c>
      <c r="B610" s="27" t="s">
        <v>99</v>
      </c>
      <c r="C610" s="4" t="s">
        <v>63</v>
      </c>
      <c r="D610" s="4" t="s">
        <v>218</v>
      </c>
      <c r="E610" s="22"/>
      <c r="F610" s="31"/>
      <c r="G610" s="31"/>
      <c r="H610" s="6">
        <f t="shared" si="217"/>
        <v>0</v>
      </c>
      <c r="I610" s="6">
        <f>I611+I612</f>
        <v>0</v>
      </c>
      <c r="J610" s="6">
        <f t="shared" si="210"/>
        <v>0</v>
      </c>
      <c r="K610" s="6">
        <f>K611+K612</f>
        <v>0</v>
      </c>
      <c r="L610" s="6">
        <f>L611+L612</f>
        <v>0</v>
      </c>
      <c r="M610" s="6">
        <f t="shared" si="209"/>
        <v>0</v>
      </c>
      <c r="N610" s="6">
        <f>N611+N612</f>
        <v>0</v>
      </c>
      <c r="O610" s="6">
        <f>O611+O612</f>
        <v>0</v>
      </c>
      <c r="P610" s="6">
        <f t="shared" si="226"/>
        <v>0</v>
      </c>
      <c r="Q610" s="6">
        <f>Q611+Q612</f>
        <v>0</v>
      </c>
      <c r="R610" s="6">
        <f>R611+R612</f>
        <v>0</v>
      </c>
      <c r="S610" s="6">
        <f t="shared" si="221"/>
        <v>0</v>
      </c>
      <c r="T610" s="6">
        <f>T611+T612</f>
        <v>0</v>
      </c>
      <c r="U610" s="6">
        <f>U611+U612</f>
        <v>0</v>
      </c>
      <c r="V610" s="6">
        <f t="shared" si="206"/>
        <v>0</v>
      </c>
      <c r="W610" s="6">
        <f>W611+W612</f>
        <v>0</v>
      </c>
      <c r="X610" s="6">
        <f>X611+X612</f>
        <v>0</v>
      </c>
      <c r="Y610" s="6">
        <f t="shared" si="205"/>
        <v>0</v>
      </c>
      <c r="Z610" s="6">
        <f>Z611</f>
        <v>0</v>
      </c>
      <c r="AA610" s="6">
        <f>AA611+AA612</f>
        <v>0</v>
      </c>
      <c r="AB610" s="6">
        <f t="shared" si="200"/>
        <v>0</v>
      </c>
      <c r="AC610" s="6">
        <f>AC611+AC612</f>
        <v>0</v>
      </c>
      <c r="AD610" s="6">
        <f>AD611+AD612</f>
        <v>0</v>
      </c>
      <c r="AE610" s="6">
        <f t="shared" si="235"/>
        <v>0</v>
      </c>
      <c r="AF610" s="6">
        <f>AF611+AF612</f>
        <v>0</v>
      </c>
      <c r="AG610" s="6">
        <f>AG611+AG612</f>
        <v>0</v>
      </c>
      <c r="AH610" s="6">
        <f t="shared" si="202"/>
        <v>0</v>
      </c>
      <c r="AI610" s="6">
        <f>AI611+AI612</f>
        <v>0</v>
      </c>
      <c r="AJ610" s="6">
        <f>AJ611+AJ612</f>
        <v>0</v>
      </c>
      <c r="AK610" s="6">
        <f t="shared" si="203"/>
        <v>0</v>
      </c>
      <c r="AL610" s="6">
        <f>AL611+AL612</f>
        <v>0</v>
      </c>
      <c r="AM610" s="6">
        <f>AM611+AM612</f>
        <v>0</v>
      </c>
    </row>
    <row r="611" spans="1:39" ht="33.75" hidden="1" customHeight="1" x14ac:dyDescent="0.25">
      <c r="A611" s="15" t="s">
        <v>110</v>
      </c>
      <c r="B611" s="27" t="s">
        <v>99</v>
      </c>
      <c r="C611" s="22" t="s">
        <v>63</v>
      </c>
      <c r="D611" s="4" t="s">
        <v>216</v>
      </c>
      <c r="E611" s="22" t="s">
        <v>111</v>
      </c>
      <c r="F611" s="31"/>
      <c r="G611" s="31"/>
      <c r="H611" s="6">
        <f t="shared" si="217"/>
        <v>0</v>
      </c>
      <c r="I611" s="6"/>
      <c r="J611" s="6">
        <f t="shared" si="210"/>
        <v>0</v>
      </c>
      <c r="K611" s="6"/>
      <c r="L611" s="6"/>
      <c r="M611" s="6">
        <f t="shared" si="209"/>
        <v>0</v>
      </c>
      <c r="N611" s="6"/>
      <c r="O611" s="6"/>
      <c r="P611" s="6">
        <f t="shared" si="226"/>
        <v>0</v>
      </c>
      <c r="Q611" s="6"/>
      <c r="R611" s="6"/>
      <c r="S611" s="6">
        <f t="shared" si="221"/>
        <v>0</v>
      </c>
      <c r="T611" s="6"/>
      <c r="U611" s="6"/>
      <c r="V611" s="6">
        <f t="shared" si="206"/>
        <v>0</v>
      </c>
      <c r="W611" s="6"/>
      <c r="X611" s="6"/>
      <c r="Y611" s="6">
        <f t="shared" si="205"/>
        <v>0</v>
      </c>
      <c r="Z611" s="6"/>
      <c r="AA611" s="6"/>
      <c r="AB611" s="6">
        <f t="shared" si="200"/>
        <v>0</v>
      </c>
      <c r="AC611" s="6"/>
      <c r="AD611" s="6"/>
      <c r="AE611" s="6">
        <f t="shared" si="235"/>
        <v>0</v>
      </c>
      <c r="AF611" s="6"/>
      <c r="AG611" s="6"/>
      <c r="AH611" s="6">
        <f t="shared" si="202"/>
        <v>0</v>
      </c>
      <c r="AI611" s="6"/>
      <c r="AJ611" s="6"/>
      <c r="AK611" s="6">
        <f t="shared" si="203"/>
        <v>0</v>
      </c>
      <c r="AL611" s="6"/>
      <c r="AM611" s="6"/>
    </row>
    <row r="612" spans="1:39" ht="33.75" hidden="1" customHeight="1" x14ac:dyDescent="0.25">
      <c r="A612" s="17" t="s">
        <v>219</v>
      </c>
      <c r="B612" s="27" t="s">
        <v>99</v>
      </c>
      <c r="C612" s="22" t="s">
        <v>63</v>
      </c>
      <c r="D612" s="4" t="s">
        <v>216</v>
      </c>
      <c r="E612" s="22" t="s">
        <v>220</v>
      </c>
      <c r="F612" s="31"/>
      <c r="G612" s="31"/>
      <c r="H612" s="6">
        <f t="shared" si="217"/>
        <v>0</v>
      </c>
      <c r="I612" s="6"/>
      <c r="J612" s="6">
        <f t="shared" si="210"/>
        <v>0</v>
      </c>
      <c r="K612" s="6"/>
      <c r="L612" s="6"/>
      <c r="M612" s="6">
        <f t="shared" si="209"/>
        <v>0</v>
      </c>
      <c r="N612" s="6"/>
      <c r="O612" s="6"/>
      <c r="P612" s="6">
        <f t="shared" si="226"/>
        <v>0</v>
      </c>
      <c r="Q612" s="6"/>
      <c r="R612" s="6"/>
      <c r="S612" s="6">
        <f t="shared" si="221"/>
        <v>0</v>
      </c>
      <c r="T612" s="6"/>
      <c r="U612" s="6"/>
      <c r="V612" s="6">
        <f t="shared" si="206"/>
        <v>0</v>
      </c>
      <c r="W612" s="6"/>
      <c r="X612" s="6"/>
      <c r="Y612" s="6">
        <f t="shared" si="205"/>
        <v>0</v>
      </c>
      <c r="Z612" s="31"/>
      <c r="AA612" s="6"/>
      <c r="AB612" s="6">
        <f t="shared" si="200"/>
        <v>0</v>
      </c>
      <c r="AC612" s="6"/>
      <c r="AD612" s="6"/>
      <c r="AE612" s="6">
        <f t="shared" si="235"/>
        <v>0</v>
      </c>
      <c r="AF612" s="6"/>
      <c r="AG612" s="6"/>
      <c r="AH612" s="6">
        <f t="shared" si="202"/>
        <v>0</v>
      </c>
      <c r="AI612" s="6"/>
      <c r="AJ612" s="6"/>
      <c r="AK612" s="6">
        <f t="shared" si="203"/>
        <v>0</v>
      </c>
      <c r="AL612" s="6"/>
      <c r="AM612" s="6"/>
    </row>
    <row r="613" spans="1:39" ht="33.75" hidden="1" customHeight="1" x14ac:dyDescent="0.25">
      <c r="A613" s="17" t="s">
        <v>221</v>
      </c>
      <c r="B613" s="27" t="s">
        <v>99</v>
      </c>
      <c r="C613" s="22" t="s">
        <v>63</v>
      </c>
      <c r="D613" s="4" t="s">
        <v>216</v>
      </c>
      <c r="E613" s="22" t="s">
        <v>220</v>
      </c>
      <c r="F613" s="31"/>
      <c r="G613" s="31"/>
      <c r="H613" s="6">
        <f t="shared" si="217"/>
        <v>0</v>
      </c>
      <c r="I613" s="6"/>
      <c r="J613" s="6">
        <f t="shared" si="210"/>
        <v>0</v>
      </c>
      <c r="K613" s="6"/>
      <c r="L613" s="6"/>
      <c r="M613" s="6">
        <f t="shared" si="209"/>
        <v>0</v>
      </c>
      <c r="N613" s="6"/>
      <c r="O613" s="6"/>
      <c r="P613" s="6"/>
      <c r="Q613" s="6"/>
      <c r="R613" s="6"/>
      <c r="S613" s="6"/>
      <c r="T613" s="6"/>
      <c r="U613" s="6"/>
      <c r="V613" s="6">
        <f t="shared" si="206"/>
        <v>0</v>
      </c>
      <c r="W613" s="6"/>
      <c r="X613" s="6"/>
      <c r="Y613" s="6">
        <f t="shared" si="205"/>
        <v>0</v>
      </c>
      <c r="Z613" s="31"/>
      <c r="AA613" s="6"/>
      <c r="AB613" s="6">
        <f t="shared" si="200"/>
        <v>0</v>
      </c>
      <c r="AC613" s="6"/>
      <c r="AD613" s="6"/>
      <c r="AE613" s="6">
        <f t="shared" si="235"/>
        <v>0</v>
      </c>
      <c r="AF613" s="6"/>
      <c r="AG613" s="6"/>
      <c r="AH613" s="6">
        <f t="shared" si="202"/>
        <v>0</v>
      </c>
      <c r="AI613" s="6"/>
      <c r="AJ613" s="6"/>
      <c r="AK613" s="6">
        <f t="shared" si="203"/>
        <v>0</v>
      </c>
      <c r="AL613" s="6"/>
      <c r="AM613" s="6"/>
    </row>
    <row r="614" spans="1:39" ht="33.75" hidden="1" customHeight="1" x14ac:dyDescent="0.25">
      <c r="A614" s="1" t="s">
        <v>124</v>
      </c>
      <c r="B614" s="27" t="s">
        <v>99</v>
      </c>
      <c r="C614" s="4" t="s">
        <v>63</v>
      </c>
      <c r="D614" s="13" t="s">
        <v>156</v>
      </c>
      <c r="E614" s="22"/>
      <c r="F614" s="31"/>
      <c r="G614" s="31"/>
      <c r="H614" s="6">
        <f t="shared" si="217"/>
        <v>0</v>
      </c>
      <c r="I614" s="6"/>
      <c r="J614" s="6">
        <f t="shared" si="210"/>
        <v>0</v>
      </c>
      <c r="K614" s="6"/>
      <c r="L614" s="6"/>
      <c r="M614" s="6">
        <f t="shared" si="209"/>
        <v>0</v>
      </c>
      <c r="N614" s="6">
        <f>N615</f>
        <v>0</v>
      </c>
      <c r="O614" s="6"/>
      <c r="P614" s="6">
        <f t="shared" si="226"/>
        <v>0</v>
      </c>
      <c r="Q614" s="6"/>
      <c r="R614" s="6"/>
      <c r="S614" s="6">
        <f t="shared" si="221"/>
        <v>0</v>
      </c>
      <c r="T614" s="6"/>
      <c r="U614" s="6"/>
      <c r="V614" s="6">
        <f t="shared" si="206"/>
        <v>0</v>
      </c>
      <c r="W614" s="6"/>
      <c r="X614" s="6"/>
      <c r="Y614" s="6">
        <f t="shared" si="205"/>
        <v>0</v>
      </c>
      <c r="Z614" s="31">
        <f>Z615</f>
        <v>0</v>
      </c>
      <c r="AA614" s="6"/>
      <c r="AB614" s="6">
        <f t="shared" si="200"/>
        <v>0</v>
      </c>
      <c r="AC614" s="6"/>
      <c r="AD614" s="6"/>
      <c r="AE614" s="6">
        <f t="shared" si="235"/>
        <v>0</v>
      </c>
      <c r="AF614" s="6"/>
      <c r="AG614" s="6"/>
      <c r="AH614" s="6">
        <f t="shared" si="202"/>
        <v>0</v>
      </c>
      <c r="AI614" s="6"/>
      <c r="AJ614" s="6"/>
      <c r="AK614" s="6">
        <f t="shared" si="203"/>
        <v>0</v>
      </c>
      <c r="AL614" s="6"/>
      <c r="AM614" s="6">
        <f>AM615+AM617</f>
        <v>0</v>
      </c>
    </row>
    <row r="615" spans="1:39" ht="33.75" hidden="1" customHeight="1" x14ac:dyDescent="0.25">
      <c r="A615" s="5" t="s">
        <v>213</v>
      </c>
      <c r="B615" s="27" t="s">
        <v>99</v>
      </c>
      <c r="C615" s="13" t="s">
        <v>63</v>
      </c>
      <c r="D615" s="13" t="s">
        <v>184</v>
      </c>
      <c r="E615" s="16"/>
      <c r="F615" s="225"/>
      <c r="G615" s="225"/>
      <c r="H615" s="6">
        <f t="shared" si="217"/>
        <v>0</v>
      </c>
      <c r="I615" s="6"/>
      <c r="J615" s="6">
        <f t="shared" si="210"/>
        <v>0</v>
      </c>
      <c r="K615" s="6"/>
      <c r="L615" s="6"/>
      <c r="M615" s="6">
        <f t="shared" si="209"/>
        <v>0</v>
      </c>
      <c r="N615" s="6">
        <f>N616</f>
        <v>0</v>
      </c>
      <c r="O615" s="6"/>
      <c r="P615" s="6">
        <f t="shared" si="226"/>
        <v>0</v>
      </c>
      <c r="Q615" s="6"/>
      <c r="R615" s="6"/>
      <c r="S615" s="6">
        <f t="shared" si="221"/>
        <v>0</v>
      </c>
      <c r="T615" s="6"/>
      <c r="U615" s="6"/>
      <c r="V615" s="6">
        <f t="shared" si="206"/>
        <v>0</v>
      </c>
      <c r="W615" s="6"/>
      <c r="X615" s="6"/>
      <c r="Y615" s="6">
        <f t="shared" si="205"/>
        <v>0</v>
      </c>
      <c r="Z615" s="31">
        <f>Z616</f>
        <v>0</v>
      </c>
      <c r="AA615" s="6"/>
      <c r="AB615" s="6">
        <f t="shared" si="200"/>
        <v>0</v>
      </c>
      <c r="AC615" s="6"/>
      <c r="AD615" s="6"/>
      <c r="AE615" s="6">
        <f t="shared" si="235"/>
        <v>0</v>
      </c>
      <c r="AF615" s="6"/>
      <c r="AG615" s="6"/>
      <c r="AH615" s="6">
        <f t="shared" si="202"/>
        <v>0</v>
      </c>
      <c r="AI615" s="6">
        <f>AI616</f>
        <v>0</v>
      </c>
      <c r="AJ615" s="6"/>
      <c r="AK615" s="6">
        <f t="shared" si="203"/>
        <v>0</v>
      </c>
      <c r="AL615" s="6"/>
      <c r="AM615" s="6"/>
    </row>
    <row r="616" spans="1:39" ht="33.75" hidden="1" customHeight="1" x14ac:dyDescent="0.25">
      <c r="A616" s="15" t="s">
        <v>110</v>
      </c>
      <c r="B616" s="27" t="s">
        <v>99</v>
      </c>
      <c r="C616" s="16" t="s">
        <v>63</v>
      </c>
      <c r="D616" s="13" t="s">
        <v>184</v>
      </c>
      <c r="E616" s="16" t="s">
        <v>111</v>
      </c>
      <c r="F616" s="225"/>
      <c r="G616" s="225"/>
      <c r="H616" s="6">
        <f t="shared" si="217"/>
        <v>0</v>
      </c>
      <c r="I616" s="6"/>
      <c r="J616" s="6">
        <f t="shared" si="210"/>
        <v>0</v>
      </c>
      <c r="K616" s="6"/>
      <c r="L616" s="6"/>
      <c r="M616" s="6">
        <f t="shared" si="209"/>
        <v>0</v>
      </c>
      <c r="N616" s="6"/>
      <c r="O616" s="6"/>
      <c r="P616" s="6">
        <f t="shared" si="226"/>
        <v>0</v>
      </c>
      <c r="Q616" s="6"/>
      <c r="R616" s="6"/>
      <c r="S616" s="6">
        <f t="shared" si="221"/>
        <v>0</v>
      </c>
      <c r="T616" s="6"/>
      <c r="U616" s="6"/>
      <c r="V616" s="6">
        <f t="shared" si="206"/>
        <v>0</v>
      </c>
      <c r="W616" s="6"/>
      <c r="X616" s="6"/>
      <c r="Y616" s="6">
        <f t="shared" si="205"/>
        <v>0</v>
      </c>
      <c r="Z616" s="31"/>
      <c r="AA616" s="6"/>
      <c r="AB616" s="6">
        <f t="shared" si="200"/>
        <v>0</v>
      </c>
      <c r="AC616" s="6"/>
      <c r="AD616" s="6"/>
      <c r="AE616" s="6">
        <f>AB616+AC616+AD616</f>
        <v>0</v>
      </c>
      <c r="AF616" s="6"/>
      <c r="AG616" s="6"/>
      <c r="AH616" s="6">
        <f t="shared" si="202"/>
        <v>0</v>
      </c>
      <c r="AI616" s="6"/>
      <c r="AJ616" s="6"/>
      <c r="AK616" s="6">
        <f t="shared" si="203"/>
        <v>0</v>
      </c>
      <c r="AL616" s="6"/>
      <c r="AM616" s="6"/>
    </row>
    <row r="617" spans="1:39" ht="33.75" hidden="1" customHeight="1" x14ac:dyDescent="0.25">
      <c r="A617" s="21" t="s">
        <v>110</v>
      </c>
      <c r="B617" s="27" t="s">
        <v>99</v>
      </c>
      <c r="C617" s="16" t="s">
        <v>63</v>
      </c>
      <c r="D617" s="13" t="s">
        <v>156</v>
      </c>
      <c r="E617" s="16" t="s">
        <v>111</v>
      </c>
      <c r="F617" s="225"/>
      <c r="G617" s="225"/>
      <c r="H617" s="6">
        <f t="shared" si="217"/>
        <v>0</v>
      </c>
      <c r="I617" s="6"/>
      <c r="J617" s="6">
        <f t="shared" si="210"/>
        <v>0</v>
      </c>
      <c r="K617" s="6"/>
      <c r="L617" s="6"/>
      <c r="M617" s="6">
        <f t="shared" si="209"/>
        <v>0</v>
      </c>
      <c r="N617" s="6"/>
      <c r="O617" s="6"/>
      <c r="P617" s="6"/>
      <c r="Q617" s="6"/>
      <c r="R617" s="6"/>
      <c r="S617" s="6">
        <f t="shared" si="221"/>
        <v>0</v>
      </c>
      <c r="T617" s="6"/>
      <c r="U617" s="6"/>
      <c r="V617" s="6">
        <f t="shared" si="206"/>
        <v>0</v>
      </c>
      <c r="W617" s="6"/>
      <c r="X617" s="6"/>
      <c r="Y617" s="6">
        <f t="shared" si="205"/>
        <v>0</v>
      </c>
      <c r="Z617" s="31"/>
      <c r="AA617" s="6"/>
      <c r="AB617" s="6">
        <f t="shared" si="200"/>
        <v>0</v>
      </c>
      <c r="AC617" s="6"/>
      <c r="AD617" s="6"/>
      <c r="AE617" s="6"/>
      <c r="AF617" s="6"/>
      <c r="AG617" s="6"/>
      <c r="AH617" s="6">
        <f t="shared" si="202"/>
        <v>0</v>
      </c>
      <c r="AI617" s="6"/>
      <c r="AJ617" s="6"/>
      <c r="AK617" s="6">
        <f t="shared" si="203"/>
        <v>0</v>
      </c>
      <c r="AL617" s="6"/>
      <c r="AM617" s="6"/>
    </row>
    <row r="618" spans="1:39" ht="18.75" hidden="1" customHeight="1" x14ac:dyDescent="0.25">
      <c r="A618" s="21"/>
      <c r="B618" s="27"/>
      <c r="C618" s="16"/>
      <c r="D618" s="13"/>
      <c r="E618" s="16"/>
      <c r="F618" s="225"/>
      <c r="G618" s="225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31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</row>
    <row r="619" spans="1:39" s="55" customFormat="1" ht="58.5" customHeight="1" x14ac:dyDescent="0.25">
      <c r="A619" s="56" t="s">
        <v>140</v>
      </c>
      <c r="B619" s="68" t="s">
        <v>99</v>
      </c>
      <c r="C619" s="58" t="s">
        <v>141</v>
      </c>
      <c r="D619" s="58"/>
      <c r="E619" s="58"/>
      <c r="F619" s="132">
        <f>F620</f>
        <v>0</v>
      </c>
      <c r="G619" s="132">
        <f>G620</f>
        <v>25577</v>
      </c>
      <c r="H619" s="26">
        <f t="shared" ref="H619:H625" si="236">F619+G619</f>
        <v>25577</v>
      </c>
      <c r="I619" s="28"/>
      <c r="J619" s="6">
        <f t="shared" si="210"/>
        <v>25577</v>
      </c>
      <c r="K619" s="28"/>
      <c r="L619" s="28"/>
      <c r="M619" s="6">
        <f t="shared" si="209"/>
        <v>25577</v>
      </c>
      <c r="N619" s="28"/>
      <c r="O619" s="28">
        <f>O620</f>
        <v>0</v>
      </c>
      <c r="P619" s="28">
        <f t="shared" si="226"/>
        <v>25577</v>
      </c>
      <c r="Q619" s="28"/>
      <c r="R619" s="28">
        <f>R620</f>
        <v>0</v>
      </c>
      <c r="S619" s="28">
        <f t="shared" si="221"/>
        <v>25577</v>
      </c>
      <c r="T619" s="28"/>
      <c r="U619" s="28"/>
      <c r="V619" s="6">
        <f t="shared" si="206"/>
        <v>25577</v>
      </c>
      <c r="W619" s="28"/>
      <c r="X619" s="28">
        <f>X620</f>
        <v>0</v>
      </c>
      <c r="Y619" s="6">
        <f t="shared" si="205"/>
        <v>25577</v>
      </c>
      <c r="Z619" s="28"/>
      <c r="AA619" s="28"/>
      <c r="AB619" s="6">
        <f t="shared" si="200"/>
        <v>25577</v>
      </c>
      <c r="AC619" s="28">
        <f>AC620</f>
        <v>0</v>
      </c>
      <c r="AD619" s="28">
        <f>AD623</f>
        <v>0</v>
      </c>
      <c r="AE619" s="28">
        <f>AB619+AC619+AD619</f>
        <v>25577</v>
      </c>
      <c r="AF619" s="28"/>
      <c r="AG619" s="28"/>
      <c r="AH619" s="26">
        <f t="shared" si="202"/>
        <v>25577</v>
      </c>
      <c r="AI619" s="28"/>
      <c r="AJ619" s="28"/>
      <c r="AK619" s="26">
        <f t="shared" si="203"/>
        <v>25577</v>
      </c>
      <c r="AL619" s="132">
        <f>AL620</f>
        <v>0</v>
      </c>
      <c r="AM619" s="132">
        <f>AM620</f>
        <v>0</v>
      </c>
    </row>
    <row r="620" spans="1:39" ht="33.75" customHeight="1" x14ac:dyDescent="0.25">
      <c r="A620" s="99" t="s">
        <v>143</v>
      </c>
      <c r="B620" s="68" t="s">
        <v>99</v>
      </c>
      <c r="C620" s="58" t="s">
        <v>142</v>
      </c>
      <c r="D620" s="58"/>
      <c r="E620" s="58"/>
      <c r="F620" s="132">
        <f>F621</f>
        <v>0</v>
      </c>
      <c r="G620" s="132">
        <f>G621</f>
        <v>25577</v>
      </c>
      <c r="H620" s="28">
        <f t="shared" si="236"/>
        <v>25577</v>
      </c>
      <c r="I620" s="28"/>
      <c r="J620" s="28">
        <f t="shared" si="210"/>
        <v>25577</v>
      </c>
      <c r="K620" s="28"/>
      <c r="L620" s="28"/>
      <c r="M620" s="28">
        <f t="shared" si="209"/>
        <v>25577</v>
      </c>
      <c r="N620" s="28"/>
      <c r="O620" s="28">
        <f>O621</f>
        <v>0</v>
      </c>
      <c r="P620" s="28">
        <f t="shared" si="226"/>
        <v>25577</v>
      </c>
      <c r="Q620" s="28"/>
      <c r="R620" s="28">
        <f>R621</f>
        <v>0</v>
      </c>
      <c r="S620" s="28">
        <f t="shared" si="221"/>
        <v>25577</v>
      </c>
      <c r="T620" s="28"/>
      <c r="U620" s="28"/>
      <c r="V620" s="28">
        <f t="shared" si="206"/>
        <v>25577</v>
      </c>
      <c r="W620" s="28"/>
      <c r="X620" s="28">
        <f>X621</f>
        <v>0</v>
      </c>
      <c r="Y620" s="28">
        <f t="shared" si="205"/>
        <v>25577</v>
      </c>
      <c r="Z620" s="28"/>
      <c r="AA620" s="28"/>
      <c r="AB620" s="28">
        <f t="shared" si="200"/>
        <v>25577</v>
      </c>
      <c r="AC620" s="28">
        <f>AC621</f>
        <v>0</v>
      </c>
      <c r="AD620" s="28"/>
      <c r="AE620" s="28">
        <f>AB620+AC620+AD620</f>
        <v>25577</v>
      </c>
      <c r="AF620" s="28"/>
      <c r="AG620" s="28"/>
      <c r="AH620" s="28">
        <f t="shared" si="202"/>
        <v>25577</v>
      </c>
      <c r="AI620" s="28"/>
      <c r="AJ620" s="28"/>
      <c r="AK620" s="28">
        <f t="shared" si="203"/>
        <v>25577</v>
      </c>
      <c r="AL620" s="132">
        <f>AL621</f>
        <v>0</v>
      </c>
      <c r="AM620" s="132">
        <f>AM621</f>
        <v>0</v>
      </c>
    </row>
    <row r="621" spans="1:39" ht="33.75" customHeight="1" x14ac:dyDescent="0.25">
      <c r="A621" s="1" t="s">
        <v>124</v>
      </c>
      <c r="B621" s="27" t="s">
        <v>99</v>
      </c>
      <c r="C621" s="8" t="s">
        <v>142</v>
      </c>
      <c r="D621" s="8" t="s">
        <v>260</v>
      </c>
      <c r="E621" s="8"/>
      <c r="F621" s="133">
        <f>F622+F623</f>
        <v>0</v>
      </c>
      <c r="G621" s="133">
        <f>G622+G623</f>
        <v>25577</v>
      </c>
      <c r="H621" s="6">
        <f t="shared" si="236"/>
        <v>25577</v>
      </c>
      <c r="I621" s="6"/>
      <c r="J621" s="6">
        <f t="shared" si="210"/>
        <v>25577</v>
      </c>
      <c r="K621" s="6"/>
      <c r="L621" s="6"/>
      <c r="M621" s="6">
        <f t="shared" si="209"/>
        <v>25577</v>
      </c>
      <c r="N621" s="6"/>
      <c r="O621" s="6"/>
      <c r="P621" s="6">
        <f t="shared" si="226"/>
        <v>25577</v>
      </c>
      <c r="Q621" s="6"/>
      <c r="R621" s="6">
        <f>R622</f>
        <v>0</v>
      </c>
      <c r="S621" s="6">
        <f t="shared" si="221"/>
        <v>25577</v>
      </c>
      <c r="T621" s="6"/>
      <c r="U621" s="6"/>
      <c r="V621" s="6">
        <f t="shared" si="206"/>
        <v>25577</v>
      </c>
      <c r="W621" s="6"/>
      <c r="X621" s="6">
        <f>SUM(X622:X625)</f>
        <v>0</v>
      </c>
      <c r="Y621" s="6">
        <f t="shared" si="205"/>
        <v>25577</v>
      </c>
      <c r="Z621" s="6"/>
      <c r="AA621" s="6"/>
      <c r="AB621" s="6">
        <f t="shared" si="200"/>
        <v>25577</v>
      </c>
      <c r="AC621" s="6">
        <f>AC622</f>
        <v>0</v>
      </c>
      <c r="AD621" s="6"/>
      <c r="AE621" s="6">
        <f>AB621+AC621+AD621</f>
        <v>25577</v>
      </c>
      <c r="AF621" s="6"/>
      <c r="AG621" s="6"/>
      <c r="AH621" s="6">
        <f t="shared" si="202"/>
        <v>25577</v>
      </c>
      <c r="AI621" s="6"/>
      <c r="AJ621" s="6"/>
      <c r="AK621" s="6">
        <f t="shared" si="203"/>
        <v>25577</v>
      </c>
      <c r="AL621" s="133">
        <f>AL622+AL623</f>
        <v>0</v>
      </c>
      <c r="AM621" s="133">
        <f>AM622+AM623</f>
        <v>0</v>
      </c>
    </row>
    <row r="622" spans="1:39" ht="33.75" customHeight="1" x14ac:dyDescent="0.25">
      <c r="A622" s="21" t="s">
        <v>110</v>
      </c>
      <c r="B622" s="27" t="s">
        <v>99</v>
      </c>
      <c r="C622" s="8" t="s">
        <v>142</v>
      </c>
      <c r="D622" s="8" t="s">
        <v>260</v>
      </c>
      <c r="E622" s="8" t="s">
        <v>111</v>
      </c>
      <c r="F622" s="6"/>
      <c r="G622" s="6">
        <v>25577</v>
      </c>
      <c r="H622" s="6">
        <f t="shared" si="236"/>
        <v>25577</v>
      </c>
      <c r="I622" s="6"/>
      <c r="J622" s="6">
        <f t="shared" si="210"/>
        <v>25577</v>
      </c>
      <c r="K622" s="6"/>
      <c r="L622" s="6"/>
      <c r="M622" s="6">
        <f t="shared" si="209"/>
        <v>25577</v>
      </c>
      <c r="N622" s="6"/>
      <c r="O622" s="6"/>
      <c r="P622" s="6">
        <f t="shared" si="226"/>
        <v>25577</v>
      </c>
      <c r="Q622" s="6"/>
      <c r="R622" s="6"/>
      <c r="S622" s="6">
        <f t="shared" si="221"/>
        <v>25577</v>
      </c>
      <c r="T622" s="6"/>
      <c r="U622" s="6"/>
      <c r="V622" s="6">
        <f t="shared" si="206"/>
        <v>25577</v>
      </c>
      <c r="W622" s="6"/>
      <c r="X622" s="6"/>
      <c r="Y622" s="6">
        <f t="shared" si="205"/>
        <v>25577</v>
      </c>
      <c r="Z622" s="6"/>
      <c r="AA622" s="6"/>
      <c r="AB622" s="6">
        <f t="shared" si="200"/>
        <v>25577</v>
      </c>
      <c r="AC622" s="6"/>
      <c r="AD622" s="6"/>
      <c r="AE622" s="6">
        <f>AB622+AC622+AD622</f>
        <v>25577</v>
      </c>
      <c r="AF622" s="6"/>
      <c r="AG622" s="6"/>
      <c r="AH622" s="6">
        <f t="shared" si="202"/>
        <v>25577</v>
      </c>
      <c r="AI622" s="6"/>
      <c r="AJ622" s="6"/>
      <c r="AK622" s="6">
        <f t="shared" si="203"/>
        <v>25577</v>
      </c>
      <c r="AL622" s="6"/>
      <c r="AM622" s="6"/>
    </row>
    <row r="623" spans="1:39" ht="33.75" hidden="1" customHeight="1" x14ac:dyDescent="0.25">
      <c r="A623" s="21" t="s">
        <v>110</v>
      </c>
      <c r="B623" s="27" t="s">
        <v>99</v>
      </c>
      <c r="C623" s="8" t="s">
        <v>142</v>
      </c>
      <c r="D623" s="8" t="s">
        <v>156</v>
      </c>
      <c r="E623" s="8" t="s">
        <v>111</v>
      </c>
      <c r="F623" s="6"/>
      <c r="G623" s="6"/>
      <c r="H623" s="6">
        <f t="shared" si="236"/>
        <v>0</v>
      </c>
      <c r="I623" s="6"/>
      <c r="J623" s="6">
        <f t="shared" si="210"/>
        <v>0</v>
      </c>
      <c r="K623" s="6"/>
      <c r="L623" s="6"/>
      <c r="M623" s="6">
        <f t="shared" si="209"/>
        <v>0</v>
      </c>
      <c r="N623" s="6"/>
      <c r="O623" s="6"/>
      <c r="P623" s="6">
        <f t="shared" si="226"/>
        <v>0</v>
      </c>
      <c r="Q623" s="6"/>
      <c r="R623" s="6"/>
      <c r="S623" s="6">
        <f t="shared" si="221"/>
        <v>0</v>
      </c>
      <c r="T623" s="6"/>
      <c r="U623" s="6"/>
      <c r="V623" s="6">
        <f t="shared" si="206"/>
        <v>0</v>
      </c>
      <c r="W623" s="6"/>
      <c r="X623" s="6"/>
      <c r="Y623" s="6">
        <f t="shared" si="205"/>
        <v>0</v>
      </c>
      <c r="Z623" s="6"/>
      <c r="AA623" s="6"/>
      <c r="AB623" s="6">
        <f t="shared" si="200"/>
        <v>0</v>
      </c>
      <c r="AC623" s="6"/>
      <c r="AD623" s="6"/>
      <c r="AE623" s="6">
        <f>AB623+AC623+AD623</f>
        <v>0</v>
      </c>
      <c r="AF623" s="6"/>
      <c r="AG623" s="6"/>
      <c r="AH623" s="6">
        <f t="shared" si="202"/>
        <v>0</v>
      </c>
      <c r="AI623" s="6"/>
      <c r="AJ623" s="6"/>
      <c r="AK623" s="6">
        <f t="shared" si="203"/>
        <v>0</v>
      </c>
      <c r="AL623" s="6"/>
      <c r="AM623" s="6"/>
    </row>
    <row r="624" spans="1:39" ht="33.75" hidden="1" customHeight="1" x14ac:dyDescent="0.25">
      <c r="A624" s="21" t="s">
        <v>110</v>
      </c>
      <c r="B624" s="27" t="s">
        <v>99</v>
      </c>
      <c r="C624" s="8" t="s">
        <v>142</v>
      </c>
      <c r="D624" s="8" t="s">
        <v>156</v>
      </c>
      <c r="E624" s="8" t="s">
        <v>111</v>
      </c>
      <c r="F624" s="6"/>
      <c r="G624" s="6"/>
      <c r="H624" s="6">
        <f t="shared" si="236"/>
        <v>0</v>
      </c>
      <c r="I624" s="6"/>
      <c r="J624" s="6"/>
      <c r="K624" s="6"/>
      <c r="L624" s="6"/>
      <c r="M624" s="6"/>
      <c r="N624" s="6"/>
      <c r="O624" s="6">
        <v>3153.7</v>
      </c>
      <c r="P624" s="6">
        <f t="shared" si="226"/>
        <v>3153.7</v>
      </c>
      <c r="Q624" s="6"/>
      <c r="R624" s="6"/>
      <c r="S624" s="6">
        <f t="shared" si="221"/>
        <v>3153.7</v>
      </c>
      <c r="T624" s="6"/>
      <c r="U624" s="6"/>
      <c r="V624" s="6">
        <f t="shared" si="206"/>
        <v>3153.7</v>
      </c>
      <c r="W624" s="6"/>
      <c r="X624" s="6"/>
      <c r="Y624" s="6">
        <f t="shared" si="205"/>
        <v>3153.7</v>
      </c>
      <c r="Z624" s="6"/>
      <c r="AA624" s="6"/>
      <c r="AB624" s="6">
        <f t="shared" si="200"/>
        <v>3153.7</v>
      </c>
      <c r="AC624" s="6"/>
      <c r="AD624" s="6"/>
      <c r="AE624" s="6"/>
      <c r="AF624" s="6"/>
      <c r="AG624" s="6"/>
      <c r="AH624" s="6">
        <f t="shared" si="202"/>
        <v>0</v>
      </c>
      <c r="AI624" s="6"/>
      <c r="AJ624" s="6"/>
      <c r="AK624" s="6">
        <f t="shared" si="203"/>
        <v>0</v>
      </c>
      <c r="AL624" s="6"/>
      <c r="AM624" s="6"/>
    </row>
    <row r="625" spans="1:41" ht="33.75" hidden="1" customHeight="1" x14ac:dyDescent="0.25">
      <c r="A625" s="21" t="s">
        <v>261</v>
      </c>
      <c r="B625" s="27" t="s">
        <v>99</v>
      </c>
      <c r="C625" s="8" t="s">
        <v>142</v>
      </c>
      <c r="D625" s="8" t="s">
        <v>156</v>
      </c>
      <c r="E625" s="8" t="s">
        <v>111</v>
      </c>
      <c r="F625" s="6"/>
      <c r="G625" s="6"/>
      <c r="H625" s="6">
        <f t="shared" si="236"/>
        <v>0</v>
      </c>
      <c r="I625" s="6"/>
      <c r="J625" s="6"/>
      <c r="K625" s="6"/>
      <c r="L625" s="6"/>
      <c r="M625" s="6"/>
      <c r="N625" s="6"/>
      <c r="O625" s="6">
        <v>1150</v>
      </c>
      <c r="P625" s="6">
        <f t="shared" si="226"/>
        <v>1150</v>
      </c>
      <c r="Q625" s="6"/>
      <c r="R625" s="6"/>
      <c r="S625" s="6">
        <f t="shared" si="221"/>
        <v>1150</v>
      </c>
      <c r="T625" s="6"/>
      <c r="U625" s="6"/>
      <c r="V625" s="6">
        <f t="shared" si="206"/>
        <v>1150</v>
      </c>
      <c r="W625" s="6"/>
      <c r="X625" s="6"/>
      <c r="Y625" s="6">
        <f t="shared" si="205"/>
        <v>1150</v>
      </c>
      <c r="Z625" s="6"/>
      <c r="AA625" s="6"/>
      <c r="AB625" s="6">
        <f t="shared" si="200"/>
        <v>1150</v>
      </c>
      <c r="AC625" s="6"/>
      <c r="AD625" s="6"/>
      <c r="AE625" s="6"/>
      <c r="AF625" s="6"/>
      <c r="AG625" s="6"/>
      <c r="AH625" s="6">
        <f t="shared" si="202"/>
        <v>0</v>
      </c>
      <c r="AI625" s="6"/>
      <c r="AJ625" s="6"/>
      <c r="AK625" s="6">
        <f t="shared" si="203"/>
        <v>0</v>
      </c>
      <c r="AL625" s="6"/>
      <c r="AM625" s="6"/>
    </row>
    <row r="626" spans="1:41" ht="21" customHeight="1" x14ac:dyDescent="0.25">
      <c r="A626" s="21"/>
      <c r="B626" s="27"/>
      <c r="C626" s="8"/>
      <c r="D626" s="8"/>
      <c r="E626" s="8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>
        <f t="shared" si="203"/>
        <v>0</v>
      </c>
      <c r="AL626" s="6"/>
      <c r="AM626" s="6"/>
    </row>
    <row r="627" spans="1:41" s="55" customFormat="1" ht="42.75" customHeight="1" x14ac:dyDescent="0.25">
      <c r="A627" s="204" t="s">
        <v>103</v>
      </c>
      <c r="B627" s="201">
        <v>931</v>
      </c>
      <c r="C627" s="196"/>
      <c r="D627" s="196"/>
      <c r="E627" s="196"/>
      <c r="F627" s="197">
        <f t="shared" ref="F627:AL630" si="237">F628</f>
        <v>1695</v>
      </c>
      <c r="G627" s="197">
        <f t="shared" si="237"/>
        <v>372.6</v>
      </c>
      <c r="H627" s="199">
        <f t="shared" ref="H627:H637" si="238">F627+G627</f>
        <v>2067.6</v>
      </c>
      <c r="I627" s="199">
        <f t="shared" si="237"/>
        <v>0</v>
      </c>
      <c r="J627" s="198">
        <f t="shared" si="210"/>
        <v>2067.6</v>
      </c>
      <c r="K627" s="199">
        <f t="shared" si="237"/>
        <v>0</v>
      </c>
      <c r="L627" s="199">
        <f t="shared" si="237"/>
        <v>0</v>
      </c>
      <c r="M627" s="198">
        <f t="shared" si="209"/>
        <v>2067.6</v>
      </c>
      <c r="N627" s="199">
        <f t="shared" si="237"/>
        <v>0</v>
      </c>
      <c r="O627" s="199">
        <f t="shared" si="237"/>
        <v>0</v>
      </c>
      <c r="P627" s="199">
        <f t="shared" si="226"/>
        <v>2067.6</v>
      </c>
      <c r="Q627" s="199">
        <f t="shared" si="237"/>
        <v>0</v>
      </c>
      <c r="R627" s="199">
        <f t="shared" si="237"/>
        <v>0</v>
      </c>
      <c r="S627" s="199">
        <f t="shared" si="221"/>
        <v>2067.6</v>
      </c>
      <c r="T627" s="199">
        <f t="shared" si="237"/>
        <v>0</v>
      </c>
      <c r="U627" s="199">
        <f t="shared" si="237"/>
        <v>0</v>
      </c>
      <c r="V627" s="198">
        <f t="shared" si="206"/>
        <v>2067.6</v>
      </c>
      <c r="W627" s="199">
        <f t="shared" si="237"/>
        <v>0</v>
      </c>
      <c r="X627" s="199">
        <f t="shared" si="237"/>
        <v>0</v>
      </c>
      <c r="Y627" s="198">
        <f t="shared" si="205"/>
        <v>2067.6</v>
      </c>
      <c r="Z627" s="199">
        <f t="shared" si="237"/>
        <v>0</v>
      </c>
      <c r="AA627" s="199">
        <f t="shared" si="237"/>
        <v>0</v>
      </c>
      <c r="AB627" s="198">
        <f t="shared" si="200"/>
        <v>2067.6</v>
      </c>
      <c r="AC627" s="199">
        <f t="shared" si="237"/>
        <v>0</v>
      </c>
      <c r="AD627" s="199">
        <f t="shared" si="237"/>
        <v>0</v>
      </c>
      <c r="AE627" s="199">
        <f t="shared" ref="AE627:AE636" si="239">AB627+AC627+AD627</f>
        <v>2067.6</v>
      </c>
      <c r="AF627" s="199">
        <f t="shared" si="237"/>
        <v>0</v>
      </c>
      <c r="AG627" s="199">
        <f t="shared" si="237"/>
        <v>0</v>
      </c>
      <c r="AH627" s="199">
        <f t="shared" si="202"/>
        <v>2067.6</v>
      </c>
      <c r="AI627" s="199">
        <f t="shared" si="237"/>
        <v>0</v>
      </c>
      <c r="AJ627" s="199">
        <f t="shared" si="237"/>
        <v>0</v>
      </c>
      <c r="AK627" s="198">
        <f t="shared" si="203"/>
        <v>2067.6</v>
      </c>
      <c r="AL627" s="197">
        <f t="shared" si="237"/>
        <v>2067.6</v>
      </c>
      <c r="AM627" s="197">
        <f t="shared" ref="AL627:AM630" si="240">AM628</f>
        <v>2067.6</v>
      </c>
    </row>
    <row r="628" spans="1:41" s="55" customFormat="1" ht="33.75" customHeight="1" x14ac:dyDescent="0.25">
      <c r="A628" s="67" t="s">
        <v>3</v>
      </c>
      <c r="B628" s="57">
        <v>931</v>
      </c>
      <c r="C628" s="58" t="s">
        <v>4</v>
      </c>
      <c r="D628" s="58"/>
      <c r="E628" s="58"/>
      <c r="F628" s="132">
        <f t="shared" si="237"/>
        <v>1695</v>
      </c>
      <c r="G628" s="132">
        <f t="shared" si="237"/>
        <v>372.6</v>
      </c>
      <c r="H628" s="6">
        <f t="shared" si="238"/>
        <v>2067.6</v>
      </c>
      <c r="I628" s="28">
        <f t="shared" si="237"/>
        <v>0</v>
      </c>
      <c r="J628" s="6">
        <f t="shared" si="210"/>
        <v>2067.6</v>
      </c>
      <c r="K628" s="28">
        <f t="shared" si="237"/>
        <v>0</v>
      </c>
      <c r="L628" s="28">
        <f t="shared" si="237"/>
        <v>0</v>
      </c>
      <c r="M628" s="6">
        <f t="shared" si="209"/>
        <v>2067.6</v>
      </c>
      <c r="N628" s="28">
        <f t="shared" si="237"/>
        <v>0</v>
      </c>
      <c r="O628" s="28">
        <f t="shared" si="237"/>
        <v>0</v>
      </c>
      <c r="P628" s="28">
        <f t="shared" si="226"/>
        <v>2067.6</v>
      </c>
      <c r="Q628" s="28">
        <f t="shared" si="237"/>
        <v>0</v>
      </c>
      <c r="R628" s="28">
        <f t="shared" si="237"/>
        <v>0</v>
      </c>
      <c r="S628" s="28">
        <f t="shared" si="221"/>
        <v>2067.6</v>
      </c>
      <c r="T628" s="28">
        <f t="shared" si="237"/>
        <v>0</v>
      </c>
      <c r="U628" s="28">
        <f t="shared" si="237"/>
        <v>0</v>
      </c>
      <c r="V628" s="6">
        <f t="shared" si="206"/>
        <v>2067.6</v>
      </c>
      <c r="W628" s="28">
        <f t="shared" si="237"/>
        <v>0</v>
      </c>
      <c r="X628" s="28">
        <f t="shared" si="237"/>
        <v>0</v>
      </c>
      <c r="Y628" s="6">
        <f t="shared" si="205"/>
        <v>2067.6</v>
      </c>
      <c r="Z628" s="28">
        <f t="shared" si="237"/>
        <v>0</v>
      </c>
      <c r="AA628" s="28">
        <f t="shared" si="237"/>
        <v>0</v>
      </c>
      <c r="AB628" s="6">
        <f t="shared" si="200"/>
        <v>2067.6</v>
      </c>
      <c r="AC628" s="28">
        <f t="shared" si="237"/>
        <v>0</v>
      </c>
      <c r="AD628" s="28">
        <f t="shared" si="237"/>
        <v>0</v>
      </c>
      <c r="AE628" s="28">
        <f t="shared" si="239"/>
        <v>2067.6</v>
      </c>
      <c r="AF628" s="28">
        <f t="shared" si="237"/>
        <v>0</v>
      </c>
      <c r="AG628" s="28">
        <f t="shared" si="237"/>
        <v>0</v>
      </c>
      <c r="AH628" s="26">
        <f t="shared" si="202"/>
        <v>2067.6</v>
      </c>
      <c r="AI628" s="28">
        <f t="shared" si="237"/>
        <v>0</v>
      </c>
      <c r="AJ628" s="28">
        <f t="shared" si="237"/>
        <v>0</v>
      </c>
      <c r="AK628" s="6">
        <f t="shared" si="203"/>
        <v>2067.6</v>
      </c>
      <c r="AL628" s="132">
        <f t="shared" si="240"/>
        <v>2067.6</v>
      </c>
      <c r="AM628" s="132">
        <f t="shared" si="240"/>
        <v>2067.6</v>
      </c>
    </row>
    <row r="629" spans="1:41" ht="33.75" customHeight="1" x14ac:dyDescent="0.25">
      <c r="A629" s="60" t="s">
        <v>100</v>
      </c>
      <c r="B629" s="57">
        <v>931</v>
      </c>
      <c r="C629" s="58" t="s">
        <v>101</v>
      </c>
      <c r="D629" s="58"/>
      <c r="E629" s="58"/>
      <c r="F629" s="132">
        <f>F630+F635</f>
        <v>1695</v>
      </c>
      <c r="G629" s="132">
        <f>G630+G635</f>
        <v>372.6</v>
      </c>
      <c r="H629" s="28">
        <f t="shared" si="238"/>
        <v>2067.6</v>
      </c>
      <c r="I629" s="28">
        <f t="shared" si="237"/>
        <v>0</v>
      </c>
      <c r="J629" s="28">
        <f t="shared" si="210"/>
        <v>2067.6</v>
      </c>
      <c r="K629" s="28">
        <f t="shared" si="237"/>
        <v>0</v>
      </c>
      <c r="L629" s="28">
        <f>L630+L635</f>
        <v>0</v>
      </c>
      <c r="M629" s="28">
        <f t="shared" si="209"/>
        <v>2067.6</v>
      </c>
      <c r="N629" s="28">
        <f t="shared" si="237"/>
        <v>0</v>
      </c>
      <c r="O629" s="28">
        <f t="shared" si="237"/>
        <v>0</v>
      </c>
      <c r="P629" s="28">
        <f t="shared" si="226"/>
        <v>2067.6</v>
      </c>
      <c r="Q629" s="28">
        <f t="shared" si="237"/>
        <v>0</v>
      </c>
      <c r="R629" s="28">
        <f t="shared" si="237"/>
        <v>0</v>
      </c>
      <c r="S629" s="28">
        <f t="shared" si="221"/>
        <v>2067.6</v>
      </c>
      <c r="T629" s="28">
        <f t="shared" si="237"/>
        <v>0</v>
      </c>
      <c r="U629" s="28">
        <f t="shared" si="237"/>
        <v>0</v>
      </c>
      <c r="V629" s="28">
        <f t="shared" si="206"/>
        <v>2067.6</v>
      </c>
      <c r="W629" s="28">
        <f t="shared" si="237"/>
        <v>0</v>
      </c>
      <c r="X629" s="28">
        <f t="shared" si="237"/>
        <v>0</v>
      </c>
      <c r="Y629" s="28">
        <f t="shared" si="205"/>
        <v>2067.6</v>
      </c>
      <c r="Z629" s="28">
        <f t="shared" si="237"/>
        <v>0</v>
      </c>
      <c r="AA629" s="28">
        <f t="shared" si="237"/>
        <v>0</v>
      </c>
      <c r="AB629" s="28">
        <f t="shared" si="200"/>
        <v>2067.6</v>
      </c>
      <c r="AC629" s="28">
        <f t="shared" si="237"/>
        <v>0</v>
      </c>
      <c r="AD629" s="28">
        <f t="shared" si="237"/>
        <v>0</v>
      </c>
      <c r="AE629" s="28">
        <f t="shared" si="239"/>
        <v>2067.6</v>
      </c>
      <c r="AF629" s="28">
        <f t="shared" si="237"/>
        <v>0</v>
      </c>
      <c r="AG629" s="28">
        <f t="shared" si="237"/>
        <v>0</v>
      </c>
      <c r="AH629" s="28">
        <f t="shared" si="202"/>
        <v>2067.6</v>
      </c>
      <c r="AI629" s="28">
        <f t="shared" si="237"/>
        <v>0</v>
      </c>
      <c r="AJ629" s="28">
        <f t="shared" si="237"/>
        <v>0</v>
      </c>
      <c r="AK629" s="28">
        <f t="shared" si="203"/>
        <v>2067.6</v>
      </c>
      <c r="AL629" s="132">
        <f>AL630+AL635</f>
        <v>2067.6</v>
      </c>
      <c r="AM629" s="132">
        <f>AM630+AM635</f>
        <v>2067.6</v>
      </c>
    </row>
    <row r="630" spans="1:41" ht="33.75" customHeight="1" x14ac:dyDescent="0.25">
      <c r="A630" s="1" t="s">
        <v>7</v>
      </c>
      <c r="B630" s="59">
        <v>931</v>
      </c>
      <c r="C630" s="8" t="s">
        <v>101</v>
      </c>
      <c r="D630" s="8" t="s">
        <v>155</v>
      </c>
      <c r="E630" s="8"/>
      <c r="F630" s="133">
        <f t="shared" si="237"/>
        <v>1695</v>
      </c>
      <c r="G630" s="133">
        <f t="shared" si="237"/>
        <v>372.6</v>
      </c>
      <c r="H630" s="6">
        <f t="shared" si="238"/>
        <v>2067.6</v>
      </c>
      <c r="I630" s="6">
        <f t="shared" si="237"/>
        <v>0</v>
      </c>
      <c r="J630" s="6">
        <f t="shared" si="210"/>
        <v>2067.6</v>
      </c>
      <c r="K630" s="6">
        <f t="shared" si="237"/>
        <v>0</v>
      </c>
      <c r="L630" s="6">
        <f t="shared" si="237"/>
        <v>0</v>
      </c>
      <c r="M630" s="6">
        <f t="shared" si="209"/>
        <v>2067.6</v>
      </c>
      <c r="N630" s="6">
        <f t="shared" si="237"/>
        <v>0</v>
      </c>
      <c r="O630" s="6">
        <f t="shared" si="237"/>
        <v>0</v>
      </c>
      <c r="P630" s="6">
        <f t="shared" si="226"/>
        <v>2067.6</v>
      </c>
      <c r="Q630" s="6">
        <f t="shared" si="237"/>
        <v>0</v>
      </c>
      <c r="R630" s="6">
        <f t="shared" si="237"/>
        <v>0</v>
      </c>
      <c r="S630" s="6">
        <f t="shared" si="221"/>
        <v>2067.6</v>
      </c>
      <c r="T630" s="6">
        <f t="shared" si="237"/>
        <v>0</v>
      </c>
      <c r="U630" s="6">
        <f t="shared" si="237"/>
        <v>0</v>
      </c>
      <c r="V630" s="6">
        <f t="shared" si="206"/>
        <v>2067.6</v>
      </c>
      <c r="W630" s="6">
        <f t="shared" si="237"/>
        <v>0</v>
      </c>
      <c r="X630" s="6">
        <f t="shared" si="237"/>
        <v>0</v>
      </c>
      <c r="Y630" s="6">
        <f t="shared" si="205"/>
        <v>2067.6</v>
      </c>
      <c r="Z630" s="6">
        <f t="shared" si="237"/>
        <v>0</v>
      </c>
      <c r="AA630" s="6">
        <f t="shared" si="237"/>
        <v>0</v>
      </c>
      <c r="AB630" s="6">
        <f t="shared" ref="AB630:AB637" si="241">Y630+Z630+AA630</f>
        <v>2067.6</v>
      </c>
      <c r="AC630" s="6">
        <f t="shared" si="237"/>
        <v>0</v>
      </c>
      <c r="AD630" s="6">
        <f t="shared" si="237"/>
        <v>0</v>
      </c>
      <c r="AE630" s="6">
        <f t="shared" si="239"/>
        <v>2067.6</v>
      </c>
      <c r="AF630" s="6">
        <f t="shared" si="237"/>
        <v>0</v>
      </c>
      <c r="AG630" s="6">
        <f t="shared" si="237"/>
        <v>0</v>
      </c>
      <c r="AH630" s="6">
        <f t="shared" si="202"/>
        <v>2067.6</v>
      </c>
      <c r="AI630" s="6">
        <f t="shared" si="237"/>
        <v>0</v>
      </c>
      <c r="AJ630" s="6">
        <f t="shared" si="237"/>
        <v>0</v>
      </c>
      <c r="AK630" s="6">
        <f t="shared" ref="AK630:AK637" si="242">AH630+AI630+AJ630</f>
        <v>2067.6</v>
      </c>
      <c r="AL630" s="133">
        <f t="shared" si="240"/>
        <v>2067.6</v>
      </c>
      <c r="AM630" s="133">
        <f t="shared" si="240"/>
        <v>2067.6</v>
      </c>
    </row>
    <row r="631" spans="1:41" ht="33.75" customHeight="1" x14ac:dyDescent="0.25">
      <c r="A631" s="9" t="s">
        <v>104</v>
      </c>
      <c r="B631" s="59">
        <v>931</v>
      </c>
      <c r="C631" s="8" t="s">
        <v>101</v>
      </c>
      <c r="D631" s="8" t="s">
        <v>155</v>
      </c>
      <c r="E631" s="8"/>
      <c r="F631" s="133">
        <f>F632+F633+F634</f>
        <v>1695</v>
      </c>
      <c r="G631" s="133">
        <f>G632+G633+G634</f>
        <v>372.6</v>
      </c>
      <c r="H631" s="6">
        <f t="shared" si="238"/>
        <v>2067.6</v>
      </c>
      <c r="I631" s="6">
        <f>I632+I633+I634</f>
        <v>0</v>
      </c>
      <c r="J631" s="6">
        <f t="shared" si="210"/>
        <v>2067.6</v>
      </c>
      <c r="K631" s="6">
        <f>K632+K633+K634</f>
        <v>0</v>
      </c>
      <c r="L631" s="6">
        <f>L632+L633+L634</f>
        <v>0</v>
      </c>
      <c r="M631" s="6">
        <f t="shared" si="209"/>
        <v>2067.6</v>
      </c>
      <c r="N631" s="6">
        <f>N632+N633</f>
        <v>0</v>
      </c>
      <c r="O631" s="6">
        <f>O632+O633</f>
        <v>0</v>
      </c>
      <c r="P631" s="6">
        <f t="shared" si="226"/>
        <v>2067.6</v>
      </c>
      <c r="Q631" s="6">
        <f>Q632+Q633</f>
        <v>0</v>
      </c>
      <c r="R631" s="6">
        <f>R632+R633</f>
        <v>0</v>
      </c>
      <c r="S631" s="6">
        <f t="shared" si="221"/>
        <v>2067.6</v>
      </c>
      <c r="T631" s="6">
        <f>T632+T633</f>
        <v>0</v>
      </c>
      <c r="U631" s="6">
        <f>U632+U633</f>
        <v>0</v>
      </c>
      <c r="V631" s="6">
        <f t="shared" si="206"/>
        <v>2067.6</v>
      </c>
      <c r="W631" s="6">
        <f>W632+W633</f>
        <v>0</v>
      </c>
      <c r="X631" s="6">
        <f>X632+X633</f>
        <v>0</v>
      </c>
      <c r="Y631" s="6">
        <f t="shared" si="205"/>
        <v>2067.6</v>
      </c>
      <c r="Z631" s="6">
        <f>Z632+Z633</f>
        <v>0</v>
      </c>
      <c r="AA631" s="6">
        <f>AA632+AA633</f>
        <v>0</v>
      </c>
      <c r="AB631" s="6">
        <f t="shared" si="241"/>
        <v>2067.6</v>
      </c>
      <c r="AC631" s="6">
        <f>AC632+AC633</f>
        <v>0</v>
      </c>
      <c r="AD631" s="6">
        <f>AD632+AD633</f>
        <v>0</v>
      </c>
      <c r="AE631" s="6">
        <f t="shared" si="239"/>
        <v>2067.6</v>
      </c>
      <c r="AF631" s="6">
        <f>AF632+AF633</f>
        <v>0</v>
      </c>
      <c r="AG631" s="6">
        <f>AG632+AG633</f>
        <v>0</v>
      </c>
      <c r="AH631" s="6">
        <f t="shared" ref="AH631:AH637" si="243">AE631+AF631+AG631</f>
        <v>2067.6</v>
      </c>
      <c r="AI631" s="6">
        <f>AI632+AI633</f>
        <v>0</v>
      </c>
      <c r="AJ631" s="6">
        <f>AJ632+AJ633</f>
        <v>0</v>
      </c>
      <c r="AK631" s="6">
        <f t="shared" si="242"/>
        <v>2067.6</v>
      </c>
      <c r="AL631" s="133">
        <f>AL632+AL633+AL634</f>
        <v>2067.6</v>
      </c>
      <c r="AM631" s="133">
        <f>AM632+AM633+AM634</f>
        <v>2067.6</v>
      </c>
    </row>
    <row r="632" spans="1:41" ht="33.75" customHeight="1" x14ac:dyDescent="0.25">
      <c r="A632" s="1" t="s">
        <v>8</v>
      </c>
      <c r="B632" s="59">
        <v>931</v>
      </c>
      <c r="C632" s="8" t="s">
        <v>101</v>
      </c>
      <c r="D632" s="8" t="s">
        <v>155</v>
      </c>
      <c r="E632" s="8" t="s">
        <v>9</v>
      </c>
      <c r="F632" s="6">
        <f>627.9+1021.4</f>
        <v>1649.3</v>
      </c>
      <c r="G632" s="6"/>
      <c r="H632" s="6">
        <f t="shared" si="238"/>
        <v>1649.3</v>
      </c>
      <c r="I632" s="6"/>
      <c r="J632" s="6">
        <f t="shared" si="210"/>
        <v>1649.3</v>
      </c>
      <c r="K632" s="6"/>
      <c r="L632" s="6"/>
      <c r="M632" s="6">
        <f t="shared" si="209"/>
        <v>1649.3</v>
      </c>
      <c r="N632" s="6"/>
      <c r="O632" s="6"/>
      <c r="P632" s="6">
        <f t="shared" si="226"/>
        <v>1649.3</v>
      </c>
      <c r="Q632" s="6"/>
      <c r="R632" s="6"/>
      <c r="S632" s="6">
        <f t="shared" si="221"/>
        <v>1649.3</v>
      </c>
      <c r="T632" s="6"/>
      <c r="U632" s="6"/>
      <c r="V632" s="6">
        <f t="shared" si="206"/>
        <v>1649.3</v>
      </c>
      <c r="W632" s="6"/>
      <c r="X632" s="6"/>
      <c r="Y632" s="6">
        <f t="shared" si="205"/>
        <v>1649.3</v>
      </c>
      <c r="Z632" s="6"/>
      <c r="AA632" s="6"/>
      <c r="AB632" s="6">
        <f t="shared" si="241"/>
        <v>1649.3</v>
      </c>
      <c r="AC632" s="6"/>
      <c r="AD632" s="6"/>
      <c r="AE632" s="6">
        <f t="shared" si="239"/>
        <v>1649.3</v>
      </c>
      <c r="AF632" s="6"/>
      <c r="AG632" s="6"/>
      <c r="AH632" s="6">
        <f t="shared" si="243"/>
        <v>1649.3</v>
      </c>
      <c r="AI632" s="6"/>
      <c r="AJ632" s="6"/>
      <c r="AK632" s="6">
        <f t="shared" si="242"/>
        <v>1649.3</v>
      </c>
      <c r="AL632" s="6">
        <f t="shared" ref="AL632:AM632" si="244">627.9+1021.4</f>
        <v>1649.3</v>
      </c>
      <c r="AM632" s="6">
        <f t="shared" si="244"/>
        <v>1649.3</v>
      </c>
      <c r="AN632" s="32" t="s">
        <v>441</v>
      </c>
      <c r="AO632" s="32" t="s">
        <v>442</v>
      </c>
    </row>
    <row r="633" spans="1:41" ht="21.75" customHeight="1" x14ac:dyDescent="0.25">
      <c r="A633" s="1" t="s">
        <v>10</v>
      </c>
      <c r="B633" s="59">
        <v>931</v>
      </c>
      <c r="C633" s="8" t="s">
        <v>101</v>
      </c>
      <c r="D633" s="8" t="s">
        <v>155</v>
      </c>
      <c r="E633" s="8" t="s">
        <v>11</v>
      </c>
      <c r="F633" s="6">
        <v>45.7</v>
      </c>
      <c r="G633" s="6"/>
      <c r="H633" s="6">
        <f t="shared" si="238"/>
        <v>45.7</v>
      </c>
      <c r="I633" s="6"/>
      <c r="J633" s="6">
        <f t="shared" si="210"/>
        <v>45.7</v>
      </c>
      <c r="K633" s="6"/>
      <c r="L633" s="6"/>
      <c r="M633" s="6">
        <f t="shared" si="209"/>
        <v>45.7</v>
      </c>
      <c r="N633" s="6"/>
      <c r="O633" s="6"/>
      <c r="P633" s="6">
        <f t="shared" si="226"/>
        <v>45.7</v>
      </c>
      <c r="Q633" s="6"/>
      <c r="R633" s="6"/>
      <c r="S633" s="6">
        <f t="shared" si="221"/>
        <v>45.7</v>
      </c>
      <c r="T633" s="6"/>
      <c r="U633" s="6"/>
      <c r="V633" s="6">
        <f t="shared" si="206"/>
        <v>45.7</v>
      </c>
      <c r="W633" s="6"/>
      <c r="X633" s="6"/>
      <c r="Y633" s="6">
        <f t="shared" si="205"/>
        <v>45.7</v>
      </c>
      <c r="Z633" s="6"/>
      <c r="AA633" s="6"/>
      <c r="AB633" s="6">
        <f t="shared" si="241"/>
        <v>45.7</v>
      </c>
      <c r="AC633" s="6"/>
      <c r="AD633" s="6"/>
      <c r="AE633" s="6">
        <f t="shared" si="239"/>
        <v>45.7</v>
      </c>
      <c r="AF633" s="6"/>
      <c r="AG633" s="6"/>
      <c r="AH633" s="6">
        <f t="shared" si="243"/>
        <v>45.7</v>
      </c>
      <c r="AI633" s="6"/>
      <c r="AJ633" s="6"/>
      <c r="AK633" s="6">
        <f t="shared" si="242"/>
        <v>45.7</v>
      </c>
      <c r="AL633" s="6">
        <v>45.7</v>
      </c>
      <c r="AM633" s="6">
        <v>45.7</v>
      </c>
      <c r="AN633" s="251">
        <v>644009.6</v>
      </c>
      <c r="AO633" s="251">
        <v>289416.3</v>
      </c>
    </row>
    <row r="634" spans="1:41" ht="33.75" customHeight="1" x14ac:dyDescent="0.25">
      <c r="A634" s="1" t="s">
        <v>183</v>
      </c>
      <c r="B634" s="59">
        <v>931</v>
      </c>
      <c r="C634" s="8" t="s">
        <v>101</v>
      </c>
      <c r="D634" s="8" t="s">
        <v>182</v>
      </c>
      <c r="E634" s="8" t="s">
        <v>9</v>
      </c>
      <c r="F634" s="6"/>
      <c r="G634" s="6">
        <v>372.6</v>
      </c>
      <c r="H634" s="6">
        <f t="shared" si="238"/>
        <v>372.6</v>
      </c>
      <c r="I634" s="6"/>
      <c r="J634" s="6">
        <f t="shared" si="210"/>
        <v>372.6</v>
      </c>
      <c r="K634" s="6"/>
      <c r="L634" s="6"/>
      <c r="M634" s="6">
        <f t="shared" si="209"/>
        <v>372.6</v>
      </c>
      <c r="N634" s="6"/>
      <c r="O634" s="6"/>
      <c r="P634" s="6">
        <f t="shared" si="226"/>
        <v>372.6</v>
      </c>
      <c r="Q634" s="6"/>
      <c r="R634" s="6"/>
      <c r="S634" s="6">
        <f t="shared" si="221"/>
        <v>372.6</v>
      </c>
      <c r="T634" s="6"/>
      <c r="U634" s="6"/>
      <c r="V634" s="6">
        <f t="shared" si="206"/>
        <v>372.6</v>
      </c>
      <c r="W634" s="6"/>
      <c r="X634" s="6"/>
      <c r="Y634" s="6">
        <f t="shared" si="205"/>
        <v>372.6</v>
      </c>
      <c r="Z634" s="6"/>
      <c r="AA634" s="6"/>
      <c r="AB634" s="6">
        <f t="shared" si="241"/>
        <v>372.6</v>
      </c>
      <c r="AC634" s="6"/>
      <c r="AD634" s="6"/>
      <c r="AE634" s="6">
        <f t="shared" si="239"/>
        <v>372.6</v>
      </c>
      <c r="AF634" s="6"/>
      <c r="AG634" s="6"/>
      <c r="AH634" s="6">
        <f t="shared" si="243"/>
        <v>372.6</v>
      </c>
      <c r="AI634" s="6"/>
      <c r="AJ634" s="6"/>
      <c r="AK634" s="6">
        <f t="shared" si="242"/>
        <v>372.6</v>
      </c>
      <c r="AL634" s="6">
        <v>372.6</v>
      </c>
      <c r="AM634" s="6">
        <v>372.6</v>
      </c>
      <c r="AN634" s="252">
        <f>AL637-AN633</f>
        <v>169269.00000000012</v>
      </c>
      <c r="AO634" s="252">
        <f>AM637-AO633</f>
        <v>171714.86999999988</v>
      </c>
    </row>
    <row r="635" spans="1:41" ht="33.75" hidden="1" customHeight="1" x14ac:dyDescent="0.25">
      <c r="A635" s="1" t="s">
        <v>124</v>
      </c>
      <c r="B635" s="59">
        <v>931</v>
      </c>
      <c r="C635" s="8" t="s">
        <v>101</v>
      </c>
      <c r="D635" s="8" t="s">
        <v>156</v>
      </c>
      <c r="E635" s="8"/>
      <c r="F635" s="133">
        <f>F636</f>
        <v>0</v>
      </c>
      <c r="G635" s="133">
        <f>G636</f>
        <v>0</v>
      </c>
      <c r="H635" s="6">
        <f t="shared" si="238"/>
        <v>0</v>
      </c>
      <c r="I635" s="6"/>
      <c r="J635" s="6">
        <f t="shared" si="210"/>
        <v>0</v>
      </c>
      <c r="K635" s="6"/>
      <c r="L635" s="6">
        <f>L636</f>
        <v>0</v>
      </c>
      <c r="M635" s="6">
        <f t="shared" si="209"/>
        <v>0</v>
      </c>
      <c r="N635" s="6"/>
      <c r="O635" s="6"/>
      <c r="P635" s="6">
        <f t="shared" si="226"/>
        <v>0</v>
      </c>
      <c r="Q635" s="6"/>
      <c r="R635" s="6"/>
      <c r="S635" s="6">
        <f t="shared" si="221"/>
        <v>0</v>
      </c>
      <c r="T635" s="6"/>
      <c r="U635" s="6"/>
      <c r="V635" s="6">
        <f t="shared" si="206"/>
        <v>0</v>
      </c>
      <c r="W635" s="6"/>
      <c r="X635" s="6"/>
      <c r="Y635" s="6">
        <f t="shared" si="205"/>
        <v>0</v>
      </c>
      <c r="Z635" s="6"/>
      <c r="AA635" s="6"/>
      <c r="AB635" s="6">
        <f t="shared" si="241"/>
        <v>0</v>
      </c>
      <c r="AC635" s="6"/>
      <c r="AD635" s="6"/>
      <c r="AE635" s="6">
        <f t="shared" si="239"/>
        <v>0</v>
      </c>
      <c r="AF635" s="6"/>
      <c r="AG635" s="6"/>
      <c r="AH635" s="6">
        <f t="shared" si="243"/>
        <v>0</v>
      </c>
      <c r="AI635" s="6"/>
      <c r="AJ635" s="6"/>
      <c r="AK635" s="6">
        <f t="shared" si="242"/>
        <v>0</v>
      </c>
      <c r="AL635" s="133">
        <f>AL636</f>
        <v>0</v>
      </c>
      <c r="AM635" s="133">
        <f>AM636</f>
        <v>0</v>
      </c>
    </row>
    <row r="636" spans="1:41" ht="33.75" hidden="1" customHeight="1" x14ac:dyDescent="0.25">
      <c r="A636" s="9" t="s">
        <v>102</v>
      </c>
      <c r="B636" s="59">
        <v>931</v>
      </c>
      <c r="C636" s="8" t="s">
        <v>101</v>
      </c>
      <c r="D636" s="8" t="s">
        <v>156</v>
      </c>
      <c r="E636" s="8" t="s">
        <v>20</v>
      </c>
      <c r="F636" s="6"/>
      <c r="G636" s="6"/>
      <c r="H636" s="6">
        <f t="shared" si="238"/>
        <v>0</v>
      </c>
      <c r="I636" s="6"/>
      <c r="J636" s="6">
        <f t="shared" si="210"/>
        <v>0</v>
      </c>
      <c r="K636" s="6"/>
      <c r="L636" s="6"/>
      <c r="M636" s="6">
        <f t="shared" si="209"/>
        <v>0</v>
      </c>
      <c r="N636" s="6"/>
      <c r="O636" s="6"/>
      <c r="P636" s="6">
        <f t="shared" si="226"/>
        <v>0</v>
      </c>
      <c r="Q636" s="6"/>
      <c r="R636" s="6"/>
      <c r="S636" s="6">
        <f t="shared" si="221"/>
        <v>0</v>
      </c>
      <c r="T636" s="6"/>
      <c r="U636" s="6"/>
      <c r="V636" s="6">
        <f t="shared" si="206"/>
        <v>0</v>
      </c>
      <c r="W636" s="6"/>
      <c r="X636" s="6"/>
      <c r="Y636" s="6">
        <f t="shared" si="205"/>
        <v>0</v>
      </c>
      <c r="Z636" s="6"/>
      <c r="AA636" s="6"/>
      <c r="AB636" s="6">
        <f t="shared" si="241"/>
        <v>0</v>
      </c>
      <c r="AC636" s="6"/>
      <c r="AD636" s="6"/>
      <c r="AE636" s="6">
        <f t="shared" si="239"/>
        <v>0</v>
      </c>
      <c r="AF636" s="6"/>
      <c r="AG636" s="6"/>
      <c r="AH636" s="6">
        <f t="shared" si="243"/>
        <v>0</v>
      </c>
      <c r="AI636" s="6"/>
      <c r="AJ636" s="6"/>
      <c r="AK636" s="6">
        <f t="shared" si="242"/>
        <v>0</v>
      </c>
      <c r="AL636" s="6"/>
      <c r="AM636" s="6"/>
    </row>
    <row r="637" spans="1:41" s="55" customFormat="1" ht="33.75" customHeight="1" x14ac:dyDescent="0.25">
      <c r="A637" s="129" t="s">
        <v>105</v>
      </c>
      <c r="B637" s="107"/>
      <c r="C637" s="108"/>
      <c r="D637" s="108"/>
      <c r="E637" s="108"/>
      <c r="F637" s="156">
        <f>F11+F25+F232+F542+F627</f>
        <v>198832.2</v>
      </c>
      <c r="G637" s="156">
        <f>G11+G25+G232+G542+G627</f>
        <v>526018.80000000005</v>
      </c>
      <c r="H637" s="26">
        <f t="shared" si="238"/>
        <v>724851</v>
      </c>
      <c r="I637" s="109" t="e">
        <f>I11+I25+I232+I542+I627</f>
        <v>#REF!</v>
      </c>
      <c r="J637" s="26" t="e">
        <f t="shared" si="210"/>
        <v>#REF!</v>
      </c>
      <c r="K637" s="109" t="e">
        <f>K11+K25+K232+K542+K627</f>
        <v>#REF!</v>
      </c>
      <c r="L637" s="109" t="e">
        <f>L11+L25+L232+L542+L627</f>
        <v>#REF!</v>
      </c>
      <c r="M637" s="26" t="e">
        <f t="shared" si="209"/>
        <v>#REF!</v>
      </c>
      <c r="N637" s="109" t="e">
        <f t="shared" ref="N637:U637" si="245">N11+N25+N232+N542+N627</f>
        <v>#REF!</v>
      </c>
      <c r="O637" s="109" t="e">
        <f t="shared" si="245"/>
        <v>#REF!</v>
      </c>
      <c r="P637" s="109" t="e">
        <f t="shared" si="245"/>
        <v>#REF!</v>
      </c>
      <c r="Q637" s="109" t="e">
        <f t="shared" si="245"/>
        <v>#REF!</v>
      </c>
      <c r="R637" s="109" t="e">
        <f t="shared" si="245"/>
        <v>#REF!</v>
      </c>
      <c r="S637" s="109" t="e">
        <f t="shared" si="245"/>
        <v>#REF!</v>
      </c>
      <c r="T637" s="109" t="e">
        <f t="shared" si="245"/>
        <v>#REF!</v>
      </c>
      <c r="U637" s="109" t="e">
        <f t="shared" si="245"/>
        <v>#REF!</v>
      </c>
      <c r="V637" s="26" t="e">
        <f t="shared" si="206"/>
        <v>#REF!</v>
      </c>
      <c r="W637" s="109" t="e">
        <f>W11+W25+W232+W542+W627</f>
        <v>#REF!</v>
      </c>
      <c r="X637" s="109" t="e">
        <f>X11+X25+X232+X542+X627</f>
        <v>#REF!</v>
      </c>
      <c r="Y637" s="26" t="e">
        <f>V637+W637+X637</f>
        <v>#REF!</v>
      </c>
      <c r="Z637" s="109" t="e">
        <f>Z11+Z25+Z232+Z542+Z627</f>
        <v>#REF!</v>
      </c>
      <c r="AA637" s="109" t="e">
        <f>AA11+AA25+AA232+AA542+AA627</f>
        <v>#REF!</v>
      </c>
      <c r="AB637" s="26" t="e">
        <f t="shared" si="241"/>
        <v>#REF!</v>
      </c>
      <c r="AC637" s="109" t="e">
        <f>AC11+AC25+AC232+AC542+AC627</f>
        <v>#REF!</v>
      </c>
      <c r="AD637" s="109" t="e">
        <f>AD11+AD25+AD232+AD542+AD627</f>
        <v>#REF!</v>
      </c>
      <c r="AE637" s="109" t="e">
        <f>AE11+AE25+AE232+AE542+AE627</f>
        <v>#REF!</v>
      </c>
      <c r="AF637" s="109" t="e">
        <f>AF11+AF25+AF232+AF542+AF627</f>
        <v>#REF!</v>
      </c>
      <c r="AG637" s="109" t="e">
        <f>AG11+AG25+AG232+AG542+AG627</f>
        <v>#REF!</v>
      </c>
      <c r="AH637" s="26" t="e">
        <f t="shared" si="243"/>
        <v>#REF!</v>
      </c>
      <c r="AI637" s="109" t="e">
        <f>AI11+AI25+AI232+AI542+AI627</f>
        <v>#REF!</v>
      </c>
      <c r="AJ637" s="109" t="e">
        <f>AJ11+AJ25+AJ232+AJ542+AJ627</f>
        <v>#REF!</v>
      </c>
      <c r="AK637" s="26" t="e">
        <f t="shared" si="242"/>
        <v>#REF!</v>
      </c>
      <c r="AL637" s="156">
        <f>AL11+AL25+AL232+AL542+AL627</f>
        <v>813278.60000000009</v>
      </c>
      <c r="AM637" s="156">
        <f>AM11+AM25+AM232+AM542+AM627</f>
        <v>461131.16999999987</v>
      </c>
    </row>
    <row r="638" spans="1:41" ht="33.75" customHeight="1" x14ac:dyDescent="0.25">
      <c r="A638" s="110"/>
      <c r="B638" s="111"/>
      <c r="C638" s="112"/>
      <c r="D638" s="112"/>
      <c r="E638" s="112"/>
      <c r="F638" s="113"/>
      <c r="G638" s="113"/>
      <c r="H638" s="113">
        <f>F638+G638</f>
        <v>0</v>
      </c>
      <c r="I638" s="113"/>
      <c r="J638" s="114"/>
      <c r="K638" s="113"/>
      <c r="L638" s="113"/>
      <c r="M638" s="113"/>
      <c r="N638" s="113"/>
      <c r="O638" s="113"/>
      <c r="P638" s="113"/>
      <c r="Q638" s="113"/>
      <c r="R638" s="113"/>
      <c r="S638" s="113"/>
      <c r="T638" s="113"/>
      <c r="U638" s="113"/>
      <c r="V638" s="114"/>
      <c r="W638" s="114"/>
      <c r="X638" s="114"/>
      <c r="Y638" s="114"/>
      <c r="Z638" s="115"/>
      <c r="AA638" s="115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26">
        <v>644009.6</v>
      </c>
      <c r="AM638" s="26">
        <v>289416.3</v>
      </c>
      <c r="AN638" s="96">
        <f>AM638-AM637</f>
        <v>-171714.86999999988</v>
      </c>
    </row>
    <row r="639" spans="1:41" ht="33.75" customHeight="1" x14ac:dyDescent="0.25">
      <c r="A639" s="110"/>
      <c r="B639" s="111"/>
      <c r="C639" s="112"/>
      <c r="D639" s="61"/>
      <c r="E639" s="61"/>
      <c r="F639" s="26" t="s">
        <v>290</v>
      </c>
      <c r="G639" s="26" t="s">
        <v>416</v>
      </c>
      <c r="H639" s="26">
        <v>2023</v>
      </c>
      <c r="I639" s="26"/>
      <c r="J639" s="26">
        <v>2018</v>
      </c>
      <c r="K639" s="26"/>
      <c r="L639" s="26"/>
      <c r="M639" s="26">
        <v>2018</v>
      </c>
      <c r="N639" s="226"/>
      <c r="O639" s="226"/>
      <c r="P639" s="226"/>
      <c r="Q639" s="226"/>
      <c r="R639" s="226"/>
      <c r="S639" s="26" t="s">
        <v>263</v>
      </c>
      <c r="T639" s="26"/>
      <c r="U639" s="26"/>
      <c r="V639" s="26" t="s">
        <v>263</v>
      </c>
      <c r="W639" s="6"/>
      <c r="X639" s="6"/>
      <c r="Y639" s="26" t="s">
        <v>263</v>
      </c>
      <c r="Z639" s="115"/>
      <c r="AA639" s="115"/>
      <c r="AB639" s="26" t="s">
        <v>263</v>
      </c>
      <c r="AC639" s="6"/>
      <c r="AD639" s="6"/>
      <c r="AE639" s="26" t="s">
        <v>263</v>
      </c>
      <c r="AF639" s="6"/>
      <c r="AG639" s="6"/>
      <c r="AH639" s="26" t="s">
        <v>263</v>
      </c>
      <c r="AI639" s="227" t="s">
        <v>285</v>
      </c>
      <c r="AJ639" s="227" t="s">
        <v>286</v>
      </c>
      <c r="AK639" s="26" t="s">
        <v>263</v>
      </c>
      <c r="AL639" s="26">
        <v>2024</v>
      </c>
      <c r="AM639" s="26">
        <v>2025</v>
      </c>
      <c r="AN639" s="96">
        <f>AL637-AL638</f>
        <v>169269.00000000012</v>
      </c>
    </row>
    <row r="640" spans="1:41" ht="33.75" customHeight="1" x14ac:dyDescent="0.25">
      <c r="A640" s="110"/>
      <c r="B640" s="111"/>
      <c r="C640" s="112"/>
      <c r="D640" s="228" t="s">
        <v>293</v>
      </c>
      <c r="E640" s="229"/>
      <c r="F640" s="116">
        <f>F27</f>
        <v>1707</v>
      </c>
      <c r="G640" s="116">
        <f>G27</f>
        <v>0</v>
      </c>
      <c r="H640" s="116">
        <f>H27</f>
        <v>1707</v>
      </c>
      <c r="I640" s="116"/>
      <c r="J640" s="116"/>
      <c r="K640" s="116"/>
      <c r="L640" s="36"/>
      <c r="M640" s="116"/>
      <c r="N640" s="230"/>
      <c r="O640" s="230"/>
      <c r="P640" s="230"/>
      <c r="Q640" s="230"/>
      <c r="R640" s="230"/>
      <c r="S640" s="116"/>
      <c r="T640" s="116"/>
      <c r="U640" s="116"/>
      <c r="V640" s="116"/>
      <c r="W640" s="116"/>
      <c r="X640" s="116"/>
      <c r="Y640" s="116"/>
      <c r="Z640" s="231"/>
      <c r="AA640" s="231"/>
      <c r="AB640" s="36"/>
      <c r="AC640" s="36"/>
      <c r="AD640" s="36"/>
      <c r="AE640" s="36"/>
      <c r="AF640" s="36"/>
      <c r="AG640" s="36"/>
      <c r="AH640" s="36"/>
      <c r="AI640" s="116"/>
      <c r="AJ640" s="116"/>
      <c r="AK640" s="36"/>
      <c r="AL640" s="116">
        <f>AL27</f>
        <v>1707</v>
      </c>
      <c r="AM640" s="116">
        <f>AM27</f>
        <v>1707</v>
      </c>
    </row>
    <row r="641" spans="1:39" ht="33.75" customHeight="1" x14ac:dyDescent="0.25">
      <c r="A641" s="62"/>
      <c r="B641" s="62"/>
      <c r="C641" s="62"/>
      <c r="D641" s="232" t="s">
        <v>6</v>
      </c>
      <c r="E641" s="233"/>
      <c r="F641" s="234">
        <f>F14</f>
        <v>547.70000000000005</v>
      </c>
      <c r="G641" s="234">
        <f>G14</f>
        <v>0</v>
      </c>
      <c r="H641" s="234">
        <f>H14</f>
        <v>547.70000000000005</v>
      </c>
      <c r="I641" s="234">
        <f>I13</f>
        <v>0</v>
      </c>
      <c r="J641" s="234">
        <f>J13</f>
        <v>547.70000000000005</v>
      </c>
      <c r="K641" s="234">
        <f>K13</f>
        <v>0</v>
      </c>
      <c r="L641" s="235">
        <f>L13</f>
        <v>0</v>
      </c>
      <c r="M641" s="116">
        <f>J641+K641+L641</f>
        <v>547.70000000000005</v>
      </c>
      <c r="N641" s="234">
        <f>N13</f>
        <v>0</v>
      </c>
      <c r="O641" s="234">
        <f>O13</f>
        <v>0</v>
      </c>
      <c r="P641" s="116">
        <f>M641+N641+O641</f>
        <v>547.70000000000005</v>
      </c>
      <c r="Q641" s="234">
        <f>Q13</f>
        <v>0</v>
      </c>
      <c r="R641" s="234">
        <f>R13</f>
        <v>0</v>
      </c>
      <c r="S641" s="234">
        <f>S13</f>
        <v>547.70000000000005</v>
      </c>
      <c r="T641" s="234">
        <f>T13</f>
        <v>0</v>
      </c>
      <c r="U641" s="234">
        <f>U13</f>
        <v>0</v>
      </c>
      <c r="V641" s="234">
        <f>S641+T641+U641</f>
        <v>547.70000000000005</v>
      </c>
      <c r="W641" s="234">
        <f>W13</f>
        <v>0</v>
      </c>
      <c r="X641" s="234">
        <f>X13</f>
        <v>0</v>
      </c>
      <c r="Y641" s="234">
        <f>V641+W641+X641</f>
        <v>547.70000000000005</v>
      </c>
      <c r="Z641" s="234">
        <f>Z13</f>
        <v>0</v>
      </c>
      <c r="AA641" s="234">
        <f>AA13</f>
        <v>0</v>
      </c>
      <c r="AB641" s="235">
        <f>Y641+Z641+AA641</f>
        <v>547.70000000000005</v>
      </c>
      <c r="AC641" s="235">
        <f>AC13</f>
        <v>0</v>
      </c>
      <c r="AD641" s="235">
        <f>AD13</f>
        <v>0</v>
      </c>
      <c r="AE641" s="235">
        <f t="shared" ref="AE641:AE670" si="246">AB641+AC641+AD641</f>
        <v>547.70000000000005</v>
      </c>
      <c r="AF641" s="235">
        <f>AF13</f>
        <v>0</v>
      </c>
      <c r="AG641" s="235">
        <f>AG13</f>
        <v>0</v>
      </c>
      <c r="AH641" s="235">
        <f t="shared" ref="AH641:AH657" si="247">AE641+AF641+AG641</f>
        <v>547.70000000000005</v>
      </c>
      <c r="AI641" s="235">
        <f>AI13</f>
        <v>0</v>
      </c>
      <c r="AJ641" s="235">
        <f>AJ13</f>
        <v>0</v>
      </c>
      <c r="AK641" s="236">
        <f>AH641+AI641+AJ641</f>
        <v>547.70000000000005</v>
      </c>
      <c r="AL641" s="234">
        <f>AL14</f>
        <v>547.70000000000005</v>
      </c>
      <c r="AM641" s="234">
        <f>AM14</f>
        <v>547.70000000000005</v>
      </c>
    </row>
    <row r="642" spans="1:39" ht="33.75" customHeight="1" x14ac:dyDescent="0.25">
      <c r="A642" s="62"/>
      <c r="B642" s="62"/>
      <c r="C642" s="62"/>
      <c r="D642" s="237" t="s">
        <v>14</v>
      </c>
      <c r="E642" s="233"/>
      <c r="F642" s="235">
        <f t="shared" ref="F642:L642" si="248">F31+F234</f>
        <v>28024.399999999998</v>
      </c>
      <c r="G642" s="235">
        <f t="shared" si="248"/>
        <v>2196.8000000000002</v>
      </c>
      <c r="H642" s="235">
        <f t="shared" si="248"/>
        <v>30221.199999999997</v>
      </c>
      <c r="I642" s="235">
        <f t="shared" si="248"/>
        <v>0</v>
      </c>
      <c r="J642" s="235">
        <f t="shared" si="248"/>
        <v>30221.199999999997</v>
      </c>
      <c r="K642" s="235">
        <f t="shared" si="248"/>
        <v>0</v>
      </c>
      <c r="L642" s="235">
        <f t="shared" si="248"/>
        <v>0</v>
      </c>
      <c r="M642" s="116">
        <f t="shared" ref="M642:M672" si="249">J642+K642+L642</f>
        <v>30221.199999999997</v>
      </c>
      <c r="N642" s="235">
        <f>N31+N234</f>
        <v>0</v>
      </c>
      <c r="O642" s="235">
        <f>O31+O234</f>
        <v>0</v>
      </c>
      <c r="P642" s="116">
        <f t="shared" ref="P642:P671" si="250">M642+N642+O642</f>
        <v>30221.199999999997</v>
      </c>
      <c r="Q642" s="235">
        <f>Q31+Q234</f>
        <v>0</v>
      </c>
      <c r="R642" s="235">
        <f>R31+R234</f>
        <v>0</v>
      </c>
      <c r="S642" s="235">
        <f>S31+S234</f>
        <v>30138.799999999999</v>
      </c>
      <c r="T642" s="235">
        <f>T31+T234</f>
        <v>0</v>
      </c>
      <c r="U642" s="235">
        <f>U31+U234</f>
        <v>0</v>
      </c>
      <c r="V642" s="235">
        <f>S642+T642+U642</f>
        <v>30138.799999999999</v>
      </c>
      <c r="W642" s="235">
        <f>W31+W234</f>
        <v>0</v>
      </c>
      <c r="X642" s="235">
        <f>X31+X234</f>
        <v>0</v>
      </c>
      <c r="Y642" s="234">
        <f t="shared" ref="Y642:Y672" si="251">V642+W642+X642</f>
        <v>30138.799999999999</v>
      </c>
      <c r="Z642" s="235">
        <f>Z31+Z234</f>
        <v>0</v>
      </c>
      <c r="AA642" s="235">
        <f>AA31+AA234</f>
        <v>0</v>
      </c>
      <c r="AB642" s="235">
        <f t="shared" ref="AB642:AB672" si="252">Y642+Z642+AA642</f>
        <v>30138.799999999999</v>
      </c>
      <c r="AC642" s="235">
        <f>AC31+AC234</f>
        <v>0</v>
      </c>
      <c r="AD642" s="235">
        <f>AD31+AD234</f>
        <v>0</v>
      </c>
      <c r="AE642" s="235">
        <f t="shared" si="246"/>
        <v>30138.799999999999</v>
      </c>
      <c r="AF642" s="235">
        <f>AF31+AF234</f>
        <v>0</v>
      </c>
      <c r="AG642" s="235">
        <f>AG31+AG234</f>
        <v>0</v>
      </c>
      <c r="AH642" s="235">
        <f t="shared" si="247"/>
        <v>30138.799999999999</v>
      </c>
      <c r="AI642" s="235">
        <f>AI31+AI234</f>
        <v>0</v>
      </c>
      <c r="AJ642" s="235">
        <f>AJ31+AJ234</f>
        <v>0</v>
      </c>
      <c r="AK642" s="236">
        <f t="shared" ref="AK642:AK672" si="253">AH642+AI642+AJ642</f>
        <v>30138.799999999999</v>
      </c>
      <c r="AL642" s="235">
        <f>AL31+AL234</f>
        <v>30167.599999999999</v>
      </c>
      <c r="AM642" s="235">
        <f>AM31+AM234</f>
        <v>30167.599999999999</v>
      </c>
    </row>
    <row r="643" spans="1:39" ht="33.75" customHeight="1" x14ac:dyDescent="0.25">
      <c r="A643" s="62"/>
      <c r="B643" s="62"/>
      <c r="C643" s="62"/>
      <c r="D643" s="237" t="s">
        <v>106</v>
      </c>
      <c r="E643" s="233"/>
      <c r="F643" s="235">
        <f t="shared" ref="F643:L643" si="254">F54</f>
        <v>0</v>
      </c>
      <c r="G643" s="235">
        <f t="shared" si="254"/>
        <v>0</v>
      </c>
      <c r="H643" s="235">
        <f t="shared" si="254"/>
        <v>0</v>
      </c>
      <c r="I643" s="235">
        <f t="shared" si="254"/>
        <v>0</v>
      </c>
      <c r="J643" s="235">
        <f t="shared" si="254"/>
        <v>0</v>
      </c>
      <c r="K643" s="235">
        <f t="shared" si="254"/>
        <v>0</v>
      </c>
      <c r="L643" s="235">
        <f t="shared" si="254"/>
        <v>0</v>
      </c>
      <c r="M643" s="116">
        <f t="shared" si="249"/>
        <v>0</v>
      </c>
      <c r="N643" s="235">
        <f>N54</f>
        <v>0</v>
      </c>
      <c r="O643" s="235">
        <f>O54</f>
        <v>0</v>
      </c>
      <c r="P643" s="116">
        <f t="shared" si="250"/>
        <v>0</v>
      </c>
      <c r="Q643" s="235">
        <f t="shared" ref="Q643:X643" si="255">Q54</f>
        <v>0</v>
      </c>
      <c r="R643" s="235">
        <f t="shared" si="255"/>
        <v>0</v>
      </c>
      <c r="S643" s="235">
        <f t="shared" si="255"/>
        <v>0</v>
      </c>
      <c r="T643" s="235">
        <f t="shared" si="255"/>
        <v>0</v>
      </c>
      <c r="U643" s="235">
        <f t="shared" si="255"/>
        <v>0</v>
      </c>
      <c r="V643" s="235">
        <f t="shared" si="255"/>
        <v>0</v>
      </c>
      <c r="W643" s="235">
        <f t="shared" si="255"/>
        <v>0</v>
      </c>
      <c r="X643" s="235">
        <f t="shared" si="255"/>
        <v>0</v>
      </c>
      <c r="Y643" s="234">
        <f t="shared" si="251"/>
        <v>0</v>
      </c>
      <c r="Z643" s="235">
        <f>Z54</f>
        <v>0</v>
      </c>
      <c r="AA643" s="235">
        <f>AA54</f>
        <v>0</v>
      </c>
      <c r="AB643" s="235">
        <f t="shared" si="252"/>
        <v>0</v>
      </c>
      <c r="AC643" s="235">
        <f t="shared" ref="AC643:AJ643" si="256">AC54</f>
        <v>0</v>
      </c>
      <c r="AD643" s="235">
        <f t="shared" si="256"/>
        <v>0</v>
      </c>
      <c r="AE643" s="235">
        <f t="shared" si="256"/>
        <v>0</v>
      </c>
      <c r="AF643" s="235">
        <f t="shared" si="256"/>
        <v>0</v>
      </c>
      <c r="AG643" s="235">
        <f t="shared" si="256"/>
        <v>0</v>
      </c>
      <c r="AH643" s="235">
        <f t="shared" si="256"/>
        <v>0</v>
      </c>
      <c r="AI643" s="235">
        <f t="shared" si="256"/>
        <v>0</v>
      </c>
      <c r="AJ643" s="235">
        <f t="shared" si="256"/>
        <v>0</v>
      </c>
      <c r="AK643" s="236">
        <f t="shared" si="253"/>
        <v>0</v>
      </c>
      <c r="AL643" s="235">
        <f>AL54</f>
        <v>1.3</v>
      </c>
      <c r="AM643" s="235">
        <f>AM54</f>
        <v>1.2</v>
      </c>
    </row>
    <row r="644" spans="1:39" ht="33.75" customHeight="1" x14ac:dyDescent="0.25">
      <c r="A644" s="62"/>
      <c r="B644" s="62"/>
      <c r="C644" s="62"/>
      <c r="D644" s="237" t="s">
        <v>101</v>
      </c>
      <c r="E644" s="233"/>
      <c r="F644" s="235">
        <f t="shared" ref="F644:L644" si="257">F544+F629</f>
        <v>6924.9</v>
      </c>
      <c r="G644" s="235">
        <f t="shared" si="257"/>
        <v>372.6</v>
      </c>
      <c r="H644" s="235">
        <f t="shared" si="257"/>
        <v>7297.5</v>
      </c>
      <c r="I644" s="235">
        <f t="shared" si="257"/>
        <v>0</v>
      </c>
      <c r="J644" s="235">
        <f t="shared" si="257"/>
        <v>7297.5</v>
      </c>
      <c r="K644" s="235">
        <f t="shared" si="257"/>
        <v>0</v>
      </c>
      <c r="L644" s="235">
        <f t="shared" si="257"/>
        <v>0</v>
      </c>
      <c r="M644" s="116">
        <f t="shared" si="249"/>
        <v>7297.5</v>
      </c>
      <c r="N644" s="235">
        <f>N544+N629</f>
        <v>0</v>
      </c>
      <c r="O644" s="235">
        <f>O544+O629</f>
        <v>0</v>
      </c>
      <c r="P644" s="116">
        <f t="shared" si="250"/>
        <v>7297.5</v>
      </c>
      <c r="Q644" s="235">
        <f t="shared" ref="Q644:X644" si="258">Q544+Q629</f>
        <v>0</v>
      </c>
      <c r="R644" s="235">
        <f t="shared" si="258"/>
        <v>0</v>
      </c>
      <c r="S644" s="235">
        <f t="shared" si="258"/>
        <v>7297.5</v>
      </c>
      <c r="T644" s="235">
        <f t="shared" si="258"/>
        <v>0</v>
      </c>
      <c r="U644" s="235">
        <f t="shared" si="258"/>
        <v>0</v>
      </c>
      <c r="V644" s="235">
        <f t="shared" si="258"/>
        <v>7297.5</v>
      </c>
      <c r="W644" s="235">
        <f t="shared" si="258"/>
        <v>0</v>
      </c>
      <c r="X644" s="235">
        <f t="shared" si="258"/>
        <v>0</v>
      </c>
      <c r="Y644" s="234">
        <f t="shared" si="251"/>
        <v>7297.5</v>
      </c>
      <c r="Z644" s="235">
        <f>Z544+Z629</f>
        <v>0</v>
      </c>
      <c r="AA644" s="235">
        <f>AA544+AA629</f>
        <v>0</v>
      </c>
      <c r="AB644" s="235">
        <f t="shared" si="252"/>
        <v>7297.5</v>
      </c>
      <c r="AC644" s="235">
        <f t="shared" ref="AC644:AJ644" si="259">AC544+AC629</f>
        <v>0</v>
      </c>
      <c r="AD644" s="235">
        <f t="shared" si="259"/>
        <v>0</v>
      </c>
      <c r="AE644" s="235">
        <f t="shared" si="259"/>
        <v>7297.5</v>
      </c>
      <c r="AF644" s="235">
        <f t="shared" si="259"/>
        <v>0</v>
      </c>
      <c r="AG644" s="235">
        <f t="shared" si="259"/>
        <v>0</v>
      </c>
      <c r="AH644" s="235">
        <f t="shared" si="259"/>
        <v>7297.5</v>
      </c>
      <c r="AI644" s="235">
        <f t="shared" si="259"/>
        <v>0</v>
      </c>
      <c r="AJ644" s="235">
        <f t="shared" si="259"/>
        <v>0</v>
      </c>
      <c r="AK644" s="236">
        <f t="shared" si="253"/>
        <v>7297.5</v>
      </c>
      <c r="AL644" s="235">
        <f>AL544+AL629</f>
        <v>7297.5</v>
      </c>
      <c r="AM644" s="235">
        <f>AM544+AM629</f>
        <v>7297.5</v>
      </c>
    </row>
    <row r="645" spans="1:39" ht="33.75" customHeight="1" x14ac:dyDescent="0.25">
      <c r="A645" s="62"/>
      <c r="B645" s="62"/>
      <c r="C645" s="62"/>
      <c r="D645" s="237" t="s">
        <v>22</v>
      </c>
      <c r="E645" s="233"/>
      <c r="F645" s="235">
        <f t="shared" ref="F645:L645" si="260">F58</f>
        <v>100</v>
      </c>
      <c r="G645" s="235">
        <f t="shared" si="260"/>
        <v>0</v>
      </c>
      <c r="H645" s="235">
        <f t="shared" si="260"/>
        <v>100</v>
      </c>
      <c r="I645" s="235">
        <f t="shared" si="260"/>
        <v>0</v>
      </c>
      <c r="J645" s="235">
        <f t="shared" si="260"/>
        <v>100</v>
      </c>
      <c r="K645" s="235">
        <f t="shared" si="260"/>
        <v>0</v>
      </c>
      <c r="L645" s="235">
        <f t="shared" si="260"/>
        <v>0</v>
      </c>
      <c r="M645" s="116">
        <f t="shared" si="249"/>
        <v>100</v>
      </c>
      <c r="N645" s="235">
        <f>N58</f>
        <v>0</v>
      </c>
      <c r="O645" s="235">
        <f>O58</f>
        <v>0</v>
      </c>
      <c r="P645" s="116">
        <f t="shared" si="250"/>
        <v>100</v>
      </c>
      <c r="Q645" s="235">
        <f>Q58</f>
        <v>0</v>
      </c>
      <c r="R645" s="235">
        <f>R58</f>
        <v>0</v>
      </c>
      <c r="S645" s="235">
        <f>S58</f>
        <v>100</v>
      </c>
      <c r="T645" s="235">
        <f>T58</f>
        <v>0</v>
      </c>
      <c r="U645" s="235">
        <f>U58</f>
        <v>0</v>
      </c>
      <c r="V645" s="235">
        <f t="shared" ref="V645:V670" si="261">S645+T645+U645</f>
        <v>100</v>
      </c>
      <c r="W645" s="235">
        <f>W58</f>
        <v>0</v>
      </c>
      <c r="X645" s="235">
        <f>X58</f>
        <v>0</v>
      </c>
      <c r="Y645" s="234">
        <f t="shared" si="251"/>
        <v>100</v>
      </c>
      <c r="Z645" s="235">
        <f>Z58</f>
        <v>0</v>
      </c>
      <c r="AA645" s="235">
        <f>AA58</f>
        <v>0</v>
      </c>
      <c r="AB645" s="235">
        <f t="shared" si="252"/>
        <v>100</v>
      </c>
      <c r="AC645" s="235">
        <f>AC58</f>
        <v>0</v>
      </c>
      <c r="AD645" s="235">
        <f>AD58</f>
        <v>0</v>
      </c>
      <c r="AE645" s="235">
        <f t="shared" si="246"/>
        <v>100</v>
      </c>
      <c r="AF645" s="235">
        <f>AF58</f>
        <v>0</v>
      </c>
      <c r="AG645" s="235">
        <f>AG58</f>
        <v>0</v>
      </c>
      <c r="AH645" s="235">
        <f t="shared" si="247"/>
        <v>100</v>
      </c>
      <c r="AI645" s="235">
        <f>AI58</f>
        <v>0</v>
      </c>
      <c r="AJ645" s="235">
        <f>AJ58</f>
        <v>0</v>
      </c>
      <c r="AK645" s="236">
        <f t="shared" si="253"/>
        <v>100</v>
      </c>
      <c r="AL645" s="235">
        <f>AL58</f>
        <v>100</v>
      </c>
      <c r="AM645" s="235">
        <f>AM58</f>
        <v>100</v>
      </c>
    </row>
    <row r="646" spans="1:39" ht="33.75" customHeight="1" x14ac:dyDescent="0.25">
      <c r="A646" s="62"/>
      <c r="B646" s="62"/>
      <c r="C646" s="62"/>
      <c r="D646" s="237" t="s">
        <v>24</v>
      </c>
      <c r="E646" s="233"/>
      <c r="F646" s="235">
        <f>F19+F61+F553+F17</f>
        <v>8209.6</v>
      </c>
      <c r="G646" s="235">
        <f>G19+G61+G553+G17</f>
        <v>2022.5</v>
      </c>
      <c r="H646" s="235">
        <f>H19+H61+H553+H17</f>
        <v>10232.1</v>
      </c>
      <c r="I646" s="235">
        <f>I19+I61+I553</f>
        <v>0</v>
      </c>
      <c r="J646" s="235">
        <f>J19+J61+J553</f>
        <v>10232.1</v>
      </c>
      <c r="K646" s="235">
        <f>K19+K61+K553</f>
        <v>0</v>
      </c>
      <c r="L646" s="235">
        <f>L61</f>
        <v>0</v>
      </c>
      <c r="M646" s="116">
        <f t="shared" si="249"/>
        <v>10232.1</v>
      </c>
      <c r="N646" s="235">
        <f>N19+N61+N553</f>
        <v>0</v>
      </c>
      <c r="O646" s="235">
        <f>O19+O61+O553</f>
        <v>0</v>
      </c>
      <c r="P646" s="116">
        <f t="shared" si="250"/>
        <v>10232.1</v>
      </c>
      <c r="Q646" s="235">
        <f t="shared" ref="Q646:X646" si="262">Q19+Q61+Q553</f>
        <v>0</v>
      </c>
      <c r="R646" s="235">
        <f t="shared" si="262"/>
        <v>0</v>
      </c>
      <c r="S646" s="235">
        <f t="shared" si="262"/>
        <v>10232.1</v>
      </c>
      <c r="T646" s="235">
        <f t="shared" si="262"/>
        <v>0</v>
      </c>
      <c r="U646" s="235">
        <f t="shared" si="262"/>
        <v>0</v>
      </c>
      <c r="V646" s="235">
        <f t="shared" si="262"/>
        <v>10232.1</v>
      </c>
      <c r="W646" s="235">
        <f t="shared" si="262"/>
        <v>0</v>
      </c>
      <c r="X646" s="235">
        <f t="shared" si="262"/>
        <v>0</v>
      </c>
      <c r="Y646" s="234">
        <f t="shared" si="251"/>
        <v>10232.1</v>
      </c>
      <c r="Z646" s="235">
        <f>Z19+Z61+Z553</f>
        <v>0</v>
      </c>
      <c r="AA646" s="235">
        <f>AA19+AA61+AA553</f>
        <v>0</v>
      </c>
      <c r="AB646" s="235">
        <f t="shared" si="252"/>
        <v>10232.1</v>
      </c>
      <c r="AC646" s="235">
        <f t="shared" ref="AC646:AH646" si="263">AC19+AC61+AC553</f>
        <v>0</v>
      </c>
      <c r="AD646" s="235">
        <f t="shared" si="263"/>
        <v>0</v>
      </c>
      <c r="AE646" s="235">
        <f t="shared" si="263"/>
        <v>10232.1</v>
      </c>
      <c r="AF646" s="235">
        <f t="shared" si="263"/>
        <v>0</v>
      </c>
      <c r="AG646" s="235">
        <f t="shared" si="263"/>
        <v>0</v>
      </c>
      <c r="AH646" s="235">
        <f t="shared" si="263"/>
        <v>10232.1</v>
      </c>
      <c r="AI646" s="235">
        <f>AI19+AI61</f>
        <v>0</v>
      </c>
      <c r="AJ646" s="235">
        <f>AJ19+AJ61+AJ553</f>
        <v>0</v>
      </c>
      <c r="AK646" s="236">
        <f t="shared" si="253"/>
        <v>10232.1</v>
      </c>
      <c r="AL646" s="235">
        <f>AL19+AL61+AL553+AL17</f>
        <v>14016.699999999999</v>
      </c>
      <c r="AM646" s="235">
        <f>AM19+AM61+AM553+AM17</f>
        <v>18019.849999999999</v>
      </c>
    </row>
    <row r="647" spans="1:39" ht="33.75" customHeight="1" x14ac:dyDescent="0.25">
      <c r="A647" s="62"/>
      <c r="B647" s="62"/>
      <c r="C647" s="62"/>
      <c r="D647" s="237" t="s">
        <v>30</v>
      </c>
      <c r="E647" s="233"/>
      <c r="F647" s="235">
        <f>F93+F255+F557</f>
        <v>180</v>
      </c>
      <c r="G647" s="235">
        <f>G93+G255+G557</f>
        <v>0</v>
      </c>
      <c r="H647" s="235">
        <f>H93+H255+H557</f>
        <v>180</v>
      </c>
      <c r="I647" s="235">
        <f>I93+I255</f>
        <v>0</v>
      </c>
      <c r="J647" s="235">
        <f>J93+J255</f>
        <v>180</v>
      </c>
      <c r="K647" s="235">
        <f>K93+K255</f>
        <v>0</v>
      </c>
      <c r="L647" s="235">
        <f>L93+L255</f>
        <v>0</v>
      </c>
      <c r="M647" s="116">
        <f t="shared" si="249"/>
        <v>180</v>
      </c>
      <c r="N647" s="235">
        <f>N93+N255</f>
        <v>0</v>
      </c>
      <c r="O647" s="235">
        <f>O93+O255</f>
        <v>0</v>
      </c>
      <c r="P647" s="116">
        <f t="shared" si="250"/>
        <v>180</v>
      </c>
      <c r="Q647" s="235">
        <f>Q93+Q255</f>
        <v>0</v>
      </c>
      <c r="R647" s="235">
        <f>R93+R255</f>
        <v>0</v>
      </c>
      <c r="S647" s="235">
        <f>S93+S255</f>
        <v>180</v>
      </c>
      <c r="T647" s="235">
        <f>T93+T255</f>
        <v>0</v>
      </c>
      <c r="U647" s="235">
        <f>U93+U255</f>
        <v>0</v>
      </c>
      <c r="V647" s="235">
        <f t="shared" si="261"/>
        <v>180</v>
      </c>
      <c r="W647" s="235">
        <f>W93+W255</f>
        <v>0</v>
      </c>
      <c r="X647" s="235">
        <f>X93+X255+X558</f>
        <v>0</v>
      </c>
      <c r="Y647" s="234">
        <f t="shared" si="251"/>
        <v>180</v>
      </c>
      <c r="Z647" s="235">
        <f>Z93+Z255</f>
        <v>0</v>
      </c>
      <c r="AA647" s="235">
        <f>AA93+AA255</f>
        <v>0</v>
      </c>
      <c r="AB647" s="235">
        <f t="shared" si="252"/>
        <v>180</v>
      </c>
      <c r="AC647" s="235">
        <f>AC93+AC255</f>
        <v>0</v>
      </c>
      <c r="AD647" s="235">
        <f>AD93+AD255</f>
        <v>0</v>
      </c>
      <c r="AE647" s="235">
        <f t="shared" si="246"/>
        <v>180</v>
      </c>
      <c r="AF647" s="235">
        <f>AF93+AF255</f>
        <v>0</v>
      </c>
      <c r="AG647" s="235">
        <f>AG93+AG255+AG558</f>
        <v>0</v>
      </c>
      <c r="AH647" s="235">
        <f t="shared" si="247"/>
        <v>180</v>
      </c>
      <c r="AI647" s="235">
        <f>AI93+AI255+AI558</f>
        <v>0</v>
      </c>
      <c r="AJ647" s="235">
        <f>AJ93+AJ255+AJ558</f>
        <v>0</v>
      </c>
      <c r="AK647" s="236">
        <f t="shared" si="253"/>
        <v>180</v>
      </c>
      <c r="AL647" s="235">
        <f>AL93+AL255+AL557</f>
        <v>80</v>
      </c>
      <c r="AM647" s="235">
        <f>AM93+AM255+AM557</f>
        <v>50</v>
      </c>
    </row>
    <row r="648" spans="1:39" ht="33.75" customHeight="1" x14ac:dyDescent="0.25">
      <c r="A648" s="62"/>
      <c r="B648" s="62"/>
      <c r="C648" s="62"/>
      <c r="D648" s="237" t="s">
        <v>33</v>
      </c>
      <c r="E648" s="233"/>
      <c r="F648" s="235">
        <f>F99+F260</f>
        <v>1504.6</v>
      </c>
      <c r="G648" s="235">
        <f>G99+G260</f>
        <v>0</v>
      </c>
      <c r="H648" s="235">
        <f>H99+H260</f>
        <v>1504.6</v>
      </c>
      <c r="I648" s="235">
        <f>I99+I259</f>
        <v>0</v>
      </c>
      <c r="J648" s="235">
        <f>J99+J259</f>
        <v>1504.6</v>
      </c>
      <c r="K648" s="235">
        <f>K99+K259</f>
        <v>0</v>
      </c>
      <c r="L648" s="235">
        <f>L99+L259</f>
        <v>0</v>
      </c>
      <c r="M648" s="116">
        <f t="shared" si="249"/>
        <v>1504.6</v>
      </c>
      <c r="N648" s="235">
        <f>N99+N259</f>
        <v>0</v>
      </c>
      <c r="O648" s="235">
        <f>O99+O259</f>
        <v>0</v>
      </c>
      <c r="P648" s="116">
        <f t="shared" si="250"/>
        <v>1504.6</v>
      </c>
      <c r="Q648" s="235">
        <f>Q99+Q259</f>
        <v>0</v>
      </c>
      <c r="R648" s="235">
        <f>R99+R259</f>
        <v>0</v>
      </c>
      <c r="S648" s="235">
        <f>S99+S259</f>
        <v>1504.6</v>
      </c>
      <c r="T648" s="235">
        <f>T99+T259</f>
        <v>0</v>
      </c>
      <c r="U648" s="235">
        <f>U99+U259</f>
        <v>0</v>
      </c>
      <c r="V648" s="235">
        <f t="shared" si="261"/>
        <v>1504.6</v>
      </c>
      <c r="W648" s="235">
        <f>W99+W259</f>
        <v>0</v>
      </c>
      <c r="X648" s="235">
        <f>X99+X259</f>
        <v>0</v>
      </c>
      <c r="Y648" s="234">
        <f t="shared" si="251"/>
        <v>1504.6</v>
      </c>
      <c r="Z648" s="235">
        <f>Z99+Z259</f>
        <v>0</v>
      </c>
      <c r="AA648" s="235">
        <f>AA99+AA259</f>
        <v>0</v>
      </c>
      <c r="AB648" s="235">
        <f t="shared" si="252"/>
        <v>1504.6</v>
      </c>
      <c r="AC648" s="235">
        <f>AC99+AC259</f>
        <v>0</v>
      </c>
      <c r="AD648" s="235">
        <f>AD99+AD259</f>
        <v>0</v>
      </c>
      <c r="AE648" s="235">
        <f t="shared" si="246"/>
        <v>1504.6</v>
      </c>
      <c r="AF648" s="235">
        <f>AF99+AF259</f>
        <v>0</v>
      </c>
      <c r="AG648" s="235">
        <f>AG99+AG259</f>
        <v>0</v>
      </c>
      <c r="AH648" s="235">
        <f t="shared" si="247"/>
        <v>1504.6</v>
      </c>
      <c r="AI648" s="235">
        <f>AI259</f>
        <v>0</v>
      </c>
      <c r="AJ648" s="235">
        <f>AJ259</f>
        <v>0</v>
      </c>
      <c r="AK648" s="236">
        <f t="shared" si="253"/>
        <v>1504.6</v>
      </c>
      <c r="AL648" s="235">
        <f>AL99+AL260</f>
        <v>0</v>
      </c>
      <c r="AM648" s="235">
        <f>AM99+AM260</f>
        <v>0</v>
      </c>
    </row>
    <row r="649" spans="1:39" ht="33.75" customHeight="1" x14ac:dyDescent="0.25">
      <c r="A649" s="62"/>
      <c r="B649" s="62"/>
      <c r="C649" s="62"/>
      <c r="D649" s="237" t="s">
        <v>37</v>
      </c>
      <c r="E649" s="233"/>
      <c r="F649" s="235">
        <f t="shared" ref="F649:L649" si="264">F104</f>
        <v>180</v>
      </c>
      <c r="G649" s="235">
        <f t="shared" si="264"/>
        <v>75.2</v>
      </c>
      <c r="H649" s="235">
        <f t="shared" si="264"/>
        <v>255.2</v>
      </c>
      <c r="I649" s="235">
        <f t="shared" si="264"/>
        <v>0</v>
      </c>
      <c r="J649" s="235">
        <f t="shared" si="264"/>
        <v>255.2</v>
      </c>
      <c r="K649" s="235">
        <f t="shared" si="264"/>
        <v>0</v>
      </c>
      <c r="L649" s="235">
        <f t="shared" si="264"/>
        <v>0</v>
      </c>
      <c r="M649" s="116">
        <f t="shared" si="249"/>
        <v>255.2</v>
      </c>
      <c r="N649" s="235">
        <f>N104</f>
        <v>0</v>
      </c>
      <c r="O649" s="235">
        <f>O104</f>
        <v>0</v>
      </c>
      <c r="P649" s="116">
        <f t="shared" si="250"/>
        <v>255.2</v>
      </c>
      <c r="Q649" s="235">
        <f>Q104</f>
        <v>0</v>
      </c>
      <c r="R649" s="235">
        <f>R104</f>
        <v>0</v>
      </c>
      <c r="S649" s="235">
        <f>S104</f>
        <v>255.2</v>
      </c>
      <c r="T649" s="235">
        <f>T104</f>
        <v>0</v>
      </c>
      <c r="U649" s="235">
        <f>U104</f>
        <v>0</v>
      </c>
      <c r="V649" s="235">
        <f t="shared" si="261"/>
        <v>255.2</v>
      </c>
      <c r="W649" s="235">
        <f>W104</f>
        <v>0</v>
      </c>
      <c r="X649" s="235">
        <f>X104</f>
        <v>0</v>
      </c>
      <c r="Y649" s="234">
        <f t="shared" si="251"/>
        <v>255.2</v>
      </c>
      <c r="Z649" s="235">
        <f>Z104</f>
        <v>0</v>
      </c>
      <c r="AA649" s="235">
        <f>AA104</f>
        <v>0</v>
      </c>
      <c r="AB649" s="235">
        <f t="shared" si="252"/>
        <v>255.2</v>
      </c>
      <c r="AC649" s="235">
        <f>AC104</f>
        <v>0</v>
      </c>
      <c r="AD649" s="235">
        <f>AD104</f>
        <v>0</v>
      </c>
      <c r="AE649" s="235">
        <f t="shared" si="246"/>
        <v>255.2</v>
      </c>
      <c r="AF649" s="235">
        <f>AF104</f>
        <v>0</v>
      </c>
      <c r="AG649" s="235">
        <f>AG104</f>
        <v>0</v>
      </c>
      <c r="AH649" s="235">
        <f t="shared" si="247"/>
        <v>255.2</v>
      </c>
      <c r="AI649" s="235">
        <f>AI104</f>
        <v>0</v>
      </c>
      <c r="AJ649" s="235">
        <f>AJ104</f>
        <v>0</v>
      </c>
      <c r="AK649" s="236">
        <f t="shared" si="253"/>
        <v>255.2</v>
      </c>
      <c r="AL649" s="235">
        <f>AL104</f>
        <v>255.2</v>
      </c>
      <c r="AM649" s="235">
        <f>AM104</f>
        <v>255.2</v>
      </c>
    </row>
    <row r="650" spans="1:39" ht="33.75" customHeight="1" x14ac:dyDescent="0.25">
      <c r="A650" s="62"/>
      <c r="B650" s="62"/>
      <c r="C650" s="62"/>
      <c r="D650" s="237" t="s">
        <v>225</v>
      </c>
      <c r="E650" s="233"/>
      <c r="F650" s="235"/>
      <c r="G650" s="235"/>
      <c r="H650" s="235"/>
      <c r="I650" s="235"/>
      <c r="J650" s="235"/>
      <c r="K650" s="235"/>
      <c r="L650" s="235"/>
      <c r="M650" s="116">
        <f t="shared" si="249"/>
        <v>0</v>
      </c>
      <c r="N650" s="235"/>
      <c r="O650" s="235"/>
      <c r="P650" s="116">
        <f t="shared" si="250"/>
        <v>0</v>
      </c>
      <c r="Q650" s="235"/>
      <c r="R650" s="235"/>
      <c r="S650" s="235"/>
      <c r="T650" s="235"/>
      <c r="U650" s="235"/>
      <c r="V650" s="235"/>
      <c r="W650" s="235"/>
      <c r="X650" s="235"/>
      <c r="Y650" s="234">
        <f t="shared" si="251"/>
        <v>0</v>
      </c>
      <c r="Z650" s="235"/>
      <c r="AA650" s="235"/>
      <c r="AB650" s="235">
        <f t="shared" si="252"/>
        <v>0</v>
      </c>
      <c r="AC650" s="235"/>
      <c r="AD650" s="235"/>
      <c r="AE650" s="235">
        <f t="shared" si="246"/>
        <v>0</v>
      </c>
      <c r="AF650" s="235"/>
      <c r="AG650" s="235"/>
      <c r="AH650" s="235"/>
      <c r="AI650" s="235"/>
      <c r="AJ650" s="235"/>
      <c r="AK650" s="236">
        <f t="shared" si="253"/>
        <v>0</v>
      </c>
      <c r="AL650" s="235"/>
      <c r="AM650" s="235"/>
    </row>
    <row r="651" spans="1:39" ht="33.75" customHeight="1" x14ac:dyDescent="0.25">
      <c r="A651" s="62"/>
      <c r="B651" s="62"/>
      <c r="C651" s="62"/>
      <c r="D651" s="237" t="s">
        <v>40</v>
      </c>
      <c r="E651" s="233"/>
      <c r="F651" s="235">
        <f t="shared" ref="F651:L651" si="265">F114</f>
        <v>830</v>
      </c>
      <c r="G651" s="235">
        <f t="shared" si="265"/>
        <v>0</v>
      </c>
      <c r="H651" s="235">
        <f t="shared" si="265"/>
        <v>830</v>
      </c>
      <c r="I651" s="235">
        <f t="shared" si="265"/>
        <v>0</v>
      </c>
      <c r="J651" s="235">
        <f t="shared" si="265"/>
        <v>830</v>
      </c>
      <c r="K651" s="235">
        <f t="shared" si="265"/>
        <v>0</v>
      </c>
      <c r="L651" s="235">
        <f t="shared" si="265"/>
        <v>0</v>
      </c>
      <c r="M651" s="116">
        <f t="shared" si="249"/>
        <v>830</v>
      </c>
      <c r="N651" s="235">
        <f>N114</f>
        <v>0</v>
      </c>
      <c r="O651" s="235">
        <f>O114</f>
        <v>0</v>
      </c>
      <c r="P651" s="116">
        <f t="shared" si="250"/>
        <v>830</v>
      </c>
      <c r="Q651" s="235">
        <f>Q114</f>
        <v>0</v>
      </c>
      <c r="R651" s="235">
        <f>R114</f>
        <v>0</v>
      </c>
      <c r="S651" s="235">
        <f>S114</f>
        <v>830</v>
      </c>
      <c r="T651" s="235">
        <f>T114</f>
        <v>0</v>
      </c>
      <c r="U651" s="235">
        <f>U114</f>
        <v>0</v>
      </c>
      <c r="V651" s="235">
        <f t="shared" si="261"/>
        <v>830</v>
      </c>
      <c r="W651" s="235">
        <f>W114</f>
        <v>0</v>
      </c>
      <c r="X651" s="235">
        <f>X114</f>
        <v>0</v>
      </c>
      <c r="Y651" s="234">
        <f t="shared" si="251"/>
        <v>830</v>
      </c>
      <c r="Z651" s="235">
        <f>Z114</f>
        <v>0</v>
      </c>
      <c r="AA651" s="235">
        <f>AA114</f>
        <v>0</v>
      </c>
      <c r="AB651" s="235">
        <f t="shared" si="252"/>
        <v>830</v>
      </c>
      <c r="AC651" s="235">
        <f>AC114</f>
        <v>0</v>
      </c>
      <c r="AD651" s="235">
        <f>AD114</f>
        <v>0</v>
      </c>
      <c r="AE651" s="235">
        <f t="shared" si="246"/>
        <v>830</v>
      </c>
      <c r="AF651" s="235">
        <f>AF114</f>
        <v>0</v>
      </c>
      <c r="AG651" s="235">
        <f>AG114</f>
        <v>0</v>
      </c>
      <c r="AH651" s="235">
        <f t="shared" si="247"/>
        <v>830</v>
      </c>
      <c r="AI651" s="235">
        <f>AI114</f>
        <v>0</v>
      </c>
      <c r="AJ651" s="235">
        <f>AJ114</f>
        <v>0</v>
      </c>
      <c r="AK651" s="236">
        <f t="shared" si="253"/>
        <v>830</v>
      </c>
      <c r="AL651" s="235">
        <f>AL114</f>
        <v>830</v>
      </c>
      <c r="AM651" s="235">
        <f>AM114</f>
        <v>830</v>
      </c>
    </row>
    <row r="652" spans="1:39" ht="33.75" customHeight="1" x14ac:dyDescent="0.25">
      <c r="A652" s="62"/>
      <c r="B652" s="62"/>
      <c r="C652" s="62"/>
      <c r="D652" s="237" t="s">
        <v>42</v>
      </c>
      <c r="E652" s="233"/>
      <c r="F652" s="235">
        <f>F121+F566</f>
        <v>1597.5</v>
      </c>
      <c r="G652" s="235">
        <f>G121+G566</f>
        <v>25294.3</v>
      </c>
      <c r="H652" s="235">
        <f>H121+H566</f>
        <v>26891.8</v>
      </c>
      <c r="I652" s="235">
        <f>I121+I562</f>
        <v>0</v>
      </c>
      <c r="J652" s="235">
        <f>J121+J566</f>
        <v>26891.8</v>
      </c>
      <c r="K652" s="235">
        <f>K121+K562</f>
        <v>0</v>
      </c>
      <c r="L652" s="235">
        <f>L121+L562</f>
        <v>0</v>
      </c>
      <c r="M652" s="116">
        <f t="shared" si="249"/>
        <v>26891.8</v>
      </c>
      <c r="N652" s="235">
        <f>N121+N566</f>
        <v>0</v>
      </c>
      <c r="O652" s="235">
        <f>O121+O566</f>
        <v>0</v>
      </c>
      <c r="P652" s="116">
        <f t="shared" si="250"/>
        <v>26891.8</v>
      </c>
      <c r="Q652" s="235">
        <f>Q121+Q562</f>
        <v>0</v>
      </c>
      <c r="R652" s="235">
        <f>R121+R562</f>
        <v>0</v>
      </c>
      <c r="S652" s="235">
        <f>S121+S562</f>
        <v>26891.8</v>
      </c>
      <c r="T652" s="235">
        <f>T121+T562</f>
        <v>0</v>
      </c>
      <c r="U652" s="235">
        <f>U121+U566</f>
        <v>0</v>
      </c>
      <c r="V652" s="235">
        <f t="shared" si="261"/>
        <v>26891.8</v>
      </c>
      <c r="W652" s="235"/>
      <c r="X652" s="235">
        <f>X121+X566</f>
        <v>0</v>
      </c>
      <c r="Y652" s="234">
        <f t="shared" si="251"/>
        <v>26891.8</v>
      </c>
      <c r="Z652" s="235"/>
      <c r="AA652" s="235"/>
      <c r="AB652" s="235">
        <f t="shared" si="252"/>
        <v>26891.8</v>
      </c>
      <c r="AC652" s="235">
        <f>AC121</f>
        <v>0</v>
      </c>
      <c r="AD652" s="235">
        <f>AD121+AD566</f>
        <v>0</v>
      </c>
      <c r="AE652" s="235">
        <f t="shared" si="246"/>
        <v>26891.8</v>
      </c>
      <c r="AF652" s="235">
        <f>AF121+AF562</f>
        <v>0</v>
      </c>
      <c r="AG652" s="235">
        <f>AG121+AG562</f>
        <v>0</v>
      </c>
      <c r="AH652" s="235">
        <f t="shared" si="247"/>
        <v>26891.8</v>
      </c>
      <c r="AI652" s="235">
        <f>AI121+AI566</f>
        <v>0</v>
      </c>
      <c r="AJ652" s="235">
        <f>AJ121+AJ566</f>
        <v>0</v>
      </c>
      <c r="AK652" s="236">
        <f t="shared" si="253"/>
        <v>26891.8</v>
      </c>
      <c r="AL652" s="235">
        <f>AL121+AL566</f>
        <v>16272.3</v>
      </c>
      <c r="AM652" s="235">
        <f>AM121+AM566</f>
        <v>8383.2000000000007</v>
      </c>
    </row>
    <row r="653" spans="1:39" ht="33.75" customHeight="1" x14ac:dyDescent="0.25">
      <c r="A653" s="62"/>
      <c r="B653" s="62"/>
      <c r="C653" s="62"/>
      <c r="D653" s="237" t="s">
        <v>44</v>
      </c>
      <c r="E653" s="233"/>
      <c r="F653" s="235">
        <f t="shared" ref="F653:L653" si="266">F128</f>
        <v>1155</v>
      </c>
      <c r="G653" s="235">
        <f t="shared" si="266"/>
        <v>0</v>
      </c>
      <c r="H653" s="235">
        <f t="shared" si="266"/>
        <v>1155</v>
      </c>
      <c r="I653" s="235">
        <f t="shared" si="266"/>
        <v>0</v>
      </c>
      <c r="J653" s="235">
        <f t="shared" si="266"/>
        <v>1155</v>
      </c>
      <c r="K653" s="235">
        <f t="shared" si="266"/>
        <v>0</v>
      </c>
      <c r="L653" s="235">
        <f t="shared" si="266"/>
        <v>0</v>
      </c>
      <c r="M653" s="116">
        <f t="shared" si="249"/>
        <v>1155</v>
      </c>
      <c r="N653" s="235">
        <f>N128</f>
        <v>0</v>
      </c>
      <c r="O653" s="235">
        <f>O128</f>
        <v>0</v>
      </c>
      <c r="P653" s="116">
        <f t="shared" si="250"/>
        <v>1155</v>
      </c>
      <c r="Q653" s="235">
        <f>Q128</f>
        <v>0</v>
      </c>
      <c r="R653" s="235">
        <f>R128</f>
        <v>0</v>
      </c>
      <c r="S653" s="235">
        <f>S128</f>
        <v>1150</v>
      </c>
      <c r="T653" s="235">
        <f>T128</f>
        <v>0</v>
      </c>
      <c r="U653" s="235">
        <f>U128+U571</f>
        <v>0</v>
      </c>
      <c r="V653" s="235">
        <f t="shared" si="261"/>
        <v>1150</v>
      </c>
      <c r="W653" s="235">
        <f>W128+W571</f>
        <v>0</v>
      </c>
      <c r="X653" s="235">
        <f>X128+X571</f>
        <v>0</v>
      </c>
      <c r="Y653" s="234">
        <f t="shared" si="251"/>
        <v>1150</v>
      </c>
      <c r="Z653" s="235">
        <f>Z128+Z571</f>
        <v>0</v>
      </c>
      <c r="AA653" s="235">
        <f>AA128+AA571</f>
        <v>0</v>
      </c>
      <c r="AB653" s="235">
        <f t="shared" si="252"/>
        <v>1150</v>
      </c>
      <c r="AC653" s="235">
        <f>AC571</f>
        <v>0</v>
      </c>
      <c r="AD653" s="235">
        <f>AD128+AD571</f>
        <v>0</v>
      </c>
      <c r="AE653" s="235">
        <f t="shared" si="246"/>
        <v>1150</v>
      </c>
      <c r="AF653" s="235">
        <f>AF128</f>
        <v>0</v>
      </c>
      <c r="AG653" s="235">
        <f>AG128</f>
        <v>0</v>
      </c>
      <c r="AH653" s="235">
        <f t="shared" si="247"/>
        <v>1150</v>
      </c>
      <c r="AI653" s="235">
        <f>AI128+AI571</f>
        <v>0</v>
      </c>
      <c r="AJ653" s="235">
        <f>AJ128+AJ571</f>
        <v>0</v>
      </c>
      <c r="AK653" s="236">
        <f t="shared" si="253"/>
        <v>1150</v>
      </c>
      <c r="AL653" s="235">
        <f>AL128+AL577</f>
        <v>2068.1</v>
      </c>
      <c r="AM653" s="235">
        <f>AM128+AM577</f>
        <v>2258.9</v>
      </c>
    </row>
    <row r="654" spans="1:39" ht="33.75" customHeight="1" x14ac:dyDescent="0.25">
      <c r="A654" s="62"/>
      <c r="B654" s="62"/>
      <c r="C654" s="62"/>
      <c r="D654" s="237" t="s">
        <v>453</v>
      </c>
      <c r="E654" s="233"/>
      <c r="F654" s="235"/>
      <c r="G654" s="235">
        <f>G139</f>
        <v>461.2</v>
      </c>
      <c r="H654" s="235">
        <f>G654</f>
        <v>461.2</v>
      </c>
      <c r="I654" s="235"/>
      <c r="J654" s="235"/>
      <c r="K654" s="235"/>
      <c r="L654" s="235"/>
      <c r="M654" s="116"/>
      <c r="N654" s="235"/>
      <c r="O654" s="235"/>
      <c r="P654" s="116"/>
      <c r="Q654" s="235"/>
      <c r="R654" s="235"/>
      <c r="S654" s="235"/>
      <c r="T654" s="235"/>
      <c r="U654" s="235"/>
      <c r="V654" s="235"/>
      <c r="W654" s="235"/>
      <c r="X654" s="235"/>
      <c r="Y654" s="234"/>
      <c r="Z654" s="235"/>
      <c r="AA654" s="235"/>
      <c r="AB654" s="235"/>
      <c r="AC654" s="235"/>
      <c r="AD654" s="235"/>
      <c r="AE654" s="235"/>
      <c r="AF654" s="235"/>
      <c r="AG654" s="235"/>
      <c r="AH654" s="235"/>
      <c r="AI654" s="235"/>
      <c r="AJ654" s="235"/>
      <c r="AK654" s="236"/>
      <c r="AL654" s="235">
        <f>AL139</f>
        <v>486.1</v>
      </c>
      <c r="AM654" s="235">
        <f>AM139</f>
        <v>486.1</v>
      </c>
    </row>
    <row r="655" spans="1:39" ht="33.75" customHeight="1" x14ac:dyDescent="0.25">
      <c r="A655" s="62"/>
      <c r="B655" s="62"/>
      <c r="C655" s="62"/>
      <c r="D655" s="237" t="s">
        <v>48</v>
      </c>
      <c r="E655" s="233"/>
      <c r="F655" s="235">
        <f t="shared" ref="F655:L655" si="267">F142+F582</f>
        <v>4859.1000000000004</v>
      </c>
      <c r="G655" s="235">
        <f t="shared" si="267"/>
        <v>104222.9</v>
      </c>
      <c r="H655" s="235">
        <f t="shared" si="267"/>
        <v>109082</v>
      </c>
      <c r="I655" s="235">
        <f t="shared" si="267"/>
        <v>0</v>
      </c>
      <c r="J655" s="235">
        <f t="shared" si="267"/>
        <v>109082</v>
      </c>
      <c r="K655" s="235">
        <f t="shared" si="267"/>
        <v>0</v>
      </c>
      <c r="L655" s="235">
        <f t="shared" si="267"/>
        <v>0</v>
      </c>
      <c r="M655" s="116">
        <f t="shared" si="249"/>
        <v>109082</v>
      </c>
      <c r="N655" s="235">
        <f>N142+N582</f>
        <v>0</v>
      </c>
      <c r="O655" s="235">
        <f>O142+O582</f>
        <v>0</v>
      </c>
      <c r="P655" s="116">
        <f t="shared" si="250"/>
        <v>109082</v>
      </c>
      <c r="Q655" s="235">
        <f>Q142+Q582</f>
        <v>0</v>
      </c>
      <c r="R655" s="235">
        <f>R142+R582</f>
        <v>0</v>
      </c>
      <c r="S655" s="235">
        <f>S142+S582</f>
        <v>8845.5</v>
      </c>
      <c r="T655" s="235">
        <f>T142+T582</f>
        <v>0</v>
      </c>
      <c r="U655" s="235">
        <f>U142+U582</f>
        <v>0</v>
      </c>
      <c r="V655" s="235">
        <f t="shared" si="261"/>
        <v>8845.5</v>
      </c>
      <c r="W655" s="235">
        <f>W142+W582</f>
        <v>0</v>
      </c>
      <c r="X655" s="235">
        <f>X142+X582</f>
        <v>0</v>
      </c>
      <c r="Y655" s="234">
        <f t="shared" si="251"/>
        <v>8845.5</v>
      </c>
      <c r="Z655" s="235">
        <f>Z142+Z582</f>
        <v>0</v>
      </c>
      <c r="AA655" s="235">
        <f>AA142+AA582</f>
        <v>0</v>
      </c>
      <c r="AB655" s="235">
        <f t="shared" si="252"/>
        <v>8845.5</v>
      </c>
      <c r="AC655" s="235">
        <f>AC142+AC582</f>
        <v>0</v>
      </c>
      <c r="AD655" s="235">
        <f>AD142+AD582</f>
        <v>0</v>
      </c>
      <c r="AE655" s="235">
        <f t="shared" si="246"/>
        <v>8845.5</v>
      </c>
      <c r="AF655" s="235">
        <f>AF142+AF582</f>
        <v>0</v>
      </c>
      <c r="AG655" s="235">
        <f>AG142+AG582</f>
        <v>0</v>
      </c>
      <c r="AH655" s="235">
        <f t="shared" si="247"/>
        <v>8845.5</v>
      </c>
      <c r="AI655" s="235">
        <f>AI142+AI582</f>
        <v>0</v>
      </c>
      <c r="AJ655" s="235">
        <f>AJ142+AJ582</f>
        <v>0</v>
      </c>
      <c r="AK655" s="236">
        <f t="shared" si="253"/>
        <v>8845.5</v>
      </c>
      <c r="AL655" s="235">
        <f>AL142+AL582</f>
        <v>361025.60000000003</v>
      </c>
      <c r="AM655" s="235">
        <f>AM142+AM582</f>
        <v>1363.4</v>
      </c>
    </row>
    <row r="656" spans="1:39" ht="33.75" customHeight="1" x14ac:dyDescent="0.25">
      <c r="A656" s="62"/>
      <c r="B656" s="62"/>
      <c r="C656" s="62"/>
      <c r="D656" s="237" t="s">
        <v>107</v>
      </c>
      <c r="E656" s="233"/>
      <c r="F656" s="235">
        <f t="shared" ref="F656:AM656" si="268">F601+F167</f>
        <v>0</v>
      </c>
      <c r="G656" s="235">
        <f t="shared" si="268"/>
        <v>4918.3</v>
      </c>
      <c r="H656" s="235">
        <f t="shared" si="268"/>
        <v>4918.3</v>
      </c>
      <c r="I656" s="235" t="e">
        <f t="shared" si="268"/>
        <v>#REF!</v>
      </c>
      <c r="J656" s="235" t="e">
        <f t="shared" si="268"/>
        <v>#REF!</v>
      </c>
      <c r="K656" s="235" t="e">
        <f t="shared" si="268"/>
        <v>#REF!</v>
      </c>
      <c r="L656" s="235" t="e">
        <f t="shared" si="268"/>
        <v>#REF!</v>
      </c>
      <c r="M656" s="235" t="e">
        <f t="shared" si="268"/>
        <v>#REF!</v>
      </c>
      <c r="N656" s="235" t="e">
        <f t="shared" si="268"/>
        <v>#REF!</v>
      </c>
      <c r="O656" s="235" t="e">
        <f t="shared" si="268"/>
        <v>#REF!</v>
      </c>
      <c r="P656" s="235" t="e">
        <f t="shared" si="268"/>
        <v>#REF!</v>
      </c>
      <c r="Q656" s="235" t="e">
        <f t="shared" si="268"/>
        <v>#REF!</v>
      </c>
      <c r="R656" s="235" t="e">
        <f t="shared" si="268"/>
        <v>#REF!</v>
      </c>
      <c r="S656" s="235" t="e">
        <f t="shared" si="268"/>
        <v>#REF!</v>
      </c>
      <c r="T656" s="235" t="e">
        <f t="shared" si="268"/>
        <v>#REF!</v>
      </c>
      <c r="U656" s="235" t="e">
        <f t="shared" si="268"/>
        <v>#REF!</v>
      </c>
      <c r="V656" s="235" t="e">
        <f t="shared" si="268"/>
        <v>#REF!</v>
      </c>
      <c r="W656" s="235" t="e">
        <f t="shared" si="268"/>
        <v>#REF!</v>
      </c>
      <c r="X656" s="235" t="e">
        <f t="shared" si="268"/>
        <v>#REF!</v>
      </c>
      <c r="Y656" s="235" t="e">
        <f t="shared" si="268"/>
        <v>#REF!</v>
      </c>
      <c r="Z656" s="235" t="e">
        <f t="shared" si="268"/>
        <v>#REF!</v>
      </c>
      <c r="AA656" s="235" t="e">
        <f t="shared" si="268"/>
        <v>#REF!</v>
      </c>
      <c r="AB656" s="235" t="e">
        <f t="shared" si="268"/>
        <v>#REF!</v>
      </c>
      <c r="AC656" s="235" t="e">
        <f t="shared" si="268"/>
        <v>#REF!</v>
      </c>
      <c r="AD656" s="235" t="e">
        <f t="shared" si="268"/>
        <v>#REF!</v>
      </c>
      <c r="AE656" s="235" t="e">
        <f t="shared" si="268"/>
        <v>#REF!</v>
      </c>
      <c r="AF656" s="235" t="e">
        <f t="shared" si="268"/>
        <v>#REF!</v>
      </c>
      <c r="AG656" s="235" t="e">
        <f t="shared" si="268"/>
        <v>#REF!</v>
      </c>
      <c r="AH656" s="235" t="e">
        <f t="shared" si="268"/>
        <v>#REF!</v>
      </c>
      <c r="AI656" s="235" t="e">
        <f t="shared" si="268"/>
        <v>#REF!</v>
      </c>
      <c r="AJ656" s="235" t="e">
        <f t="shared" si="268"/>
        <v>#REF!</v>
      </c>
      <c r="AK656" s="235" t="e">
        <f t="shared" si="268"/>
        <v>#REF!</v>
      </c>
      <c r="AL656" s="235">
        <f t="shared" si="268"/>
        <v>4179</v>
      </c>
      <c r="AM656" s="235">
        <f t="shared" si="268"/>
        <v>4179</v>
      </c>
    </row>
    <row r="657" spans="1:39" ht="33.75" customHeight="1" x14ac:dyDescent="0.25">
      <c r="A657" s="62"/>
      <c r="B657" s="62"/>
      <c r="C657" s="62"/>
      <c r="D657" s="237" t="s">
        <v>54</v>
      </c>
      <c r="E657" s="233"/>
      <c r="F657" s="235">
        <f t="shared" ref="F657:L657" si="269">F169</f>
        <v>6516.8</v>
      </c>
      <c r="G657" s="235">
        <f t="shared" si="269"/>
        <v>0</v>
      </c>
      <c r="H657" s="235">
        <f t="shared" si="269"/>
        <v>6516.8</v>
      </c>
      <c r="I657" s="235" t="e">
        <f t="shared" si="269"/>
        <v>#REF!</v>
      </c>
      <c r="J657" s="235" t="e">
        <f t="shared" si="269"/>
        <v>#REF!</v>
      </c>
      <c r="K657" s="235" t="e">
        <f t="shared" si="269"/>
        <v>#REF!</v>
      </c>
      <c r="L657" s="235" t="e">
        <f t="shared" si="269"/>
        <v>#REF!</v>
      </c>
      <c r="M657" s="116" t="e">
        <f t="shared" si="249"/>
        <v>#REF!</v>
      </c>
      <c r="N657" s="235" t="e">
        <f>N169</f>
        <v>#REF!</v>
      </c>
      <c r="O657" s="235" t="e">
        <f>O169</f>
        <v>#REF!</v>
      </c>
      <c r="P657" s="116" t="e">
        <f t="shared" si="250"/>
        <v>#REF!</v>
      </c>
      <c r="Q657" s="235" t="e">
        <f>Q169</f>
        <v>#REF!</v>
      </c>
      <c r="R657" s="235" t="e">
        <f>R169</f>
        <v>#REF!</v>
      </c>
      <c r="S657" s="235" t="e">
        <f>S169</f>
        <v>#REF!</v>
      </c>
      <c r="T657" s="235" t="e">
        <f>T169</f>
        <v>#REF!</v>
      </c>
      <c r="U657" s="235" t="e">
        <f>U169</f>
        <v>#REF!</v>
      </c>
      <c r="V657" s="235" t="e">
        <f t="shared" si="261"/>
        <v>#REF!</v>
      </c>
      <c r="W657" s="235" t="e">
        <f>W169</f>
        <v>#REF!</v>
      </c>
      <c r="X657" s="235" t="e">
        <f>X169</f>
        <v>#REF!</v>
      </c>
      <c r="Y657" s="234" t="e">
        <f t="shared" si="251"/>
        <v>#REF!</v>
      </c>
      <c r="Z657" s="235" t="e">
        <f>Z169</f>
        <v>#REF!</v>
      </c>
      <c r="AA657" s="235" t="e">
        <f>AA169</f>
        <v>#REF!</v>
      </c>
      <c r="AB657" s="235" t="e">
        <f t="shared" si="252"/>
        <v>#REF!</v>
      </c>
      <c r="AC657" s="235" t="e">
        <f>AC169</f>
        <v>#REF!</v>
      </c>
      <c r="AD657" s="235" t="e">
        <f>AD169</f>
        <v>#REF!</v>
      </c>
      <c r="AE657" s="235" t="e">
        <f t="shared" si="246"/>
        <v>#REF!</v>
      </c>
      <c r="AF657" s="235" t="e">
        <f>AF169</f>
        <v>#REF!</v>
      </c>
      <c r="AG657" s="235" t="e">
        <f>AG169</f>
        <v>#REF!</v>
      </c>
      <c r="AH657" s="235" t="e">
        <f t="shared" si="247"/>
        <v>#REF!</v>
      </c>
      <c r="AI657" s="235" t="e">
        <f>AI169</f>
        <v>#REF!</v>
      </c>
      <c r="AJ657" s="235" t="e">
        <f>AJ169</f>
        <v>#REF!</v>
      </c>
      <c r="AK657" s="236" t="e">
        <f t="shared" si="253"/>
        <v>#REF!</v>
      </c>
      <c r="AL657" s="235">
        <f>AL169</f>
        <v>6081.8</v>
      </c>
      <c r="AM657" s="235">
        <f>AM169</f>
        <v>6081.8</v>
      </c>
    </row>
    <row r="658" spans="1:39" ht="33.75" customHeight="1" x14ac:dyDescent="0.25">
      <c r="A658" s="62"/>
      <c r="B658" s="62"/>
      <c r="C658" s="62"/>
      <c r="D658" s="237" t="s">
        <v>85</v>
      </c>
      <c r="E658" s="233"/>
      <c r="F658" s="235">
        <f t="shared" ref="F658:L658" si="270">F269</f>
        <v>23124</v>
      </c>
      <c r="G658" s="235">
        <f t="shared" si="270"/>
        <v>39032.300000000003</v>
      </c>
      <c r="H658" s="235">
        <f t="shared" si="270"/>
        <v>62156.3</v>
      </c>
      <c r="I658" s="235">
        <f t="shared" si="270"/>
        <v>0</v>
      </c>
      <c r="J658" s="235">
        <f t="shared" si="270"/>
        <v>62156.3</v>
      </c>
      <c r="K658" s="235">
        <f t="shared" si="270"/>
        <v>0</v>
      </c>
      <c r="L658" s="235">
        <f t="shared" si="270"/>
        <v>0</v>
      </c>
      <c r="M658" s="116">
        <f t="shared" si="249"/>
        <v>62156.3</v>
      </c>
      <c r="N658" s="235">
        <f>N269</f>
        <v>0</v>
      </c>
      <c r="O658" s="235">
        <f>O269</f>
        <v>0</v>
      </c>
      <c r="P658" s="116">
        <f t="shared" si="250"/>
        <v>62156.3</v>
      </c>
      <c r="Q658" s="235">
        <f>Q269</f>
        <v>0</v>
      </c>
      <c r="R658" s="235">
        <f>R269</f>
        <v>0</v>
      </c>
      <c r="S658" s="235">
        <f>S269</f>
        <v>26520.1</v>
      </c>
      <c r="T658" s="235">
        <f>T269</f>
        <v>0</v>
      </c>
      <c r="U658" s="235">
        <f>U269</f>
        <v>0</v>
      </c>
      <c r="V658" s="235">
        <f t="shared" si="261"/>
        <v>26520.1</v>
      </c>
      <c r="W658" s="235">
        <f>W269</f>
        <v>0</v>
      </c>
      <c r="X658" s="235">
        <f>X269</f>
        <v>0</v>
      </c>
      <c r="Y658" s="234">
        <f t="shared" si="251"/>
        <v>26520.1</v>
      </c>
      <c r="Z658" s="235">
        <f>Z269</f>
        <v>0</v>
      </c>
      <c r="AA658" s="235">
        <f>AA269</f>
        <v>0</v>
      </c>
      <c r="AB658" s="235">
        <f t="shared" si="252"/>
        <v>26520.1</v>
      </c>
      <c r="AC658" s="235">
        <f>AC269</f>
        <v>0</v>
      </c>
      <c r="AD658" s="235">
        <f>AD269</f>
        <v>0</v>
      </c>
      <c r="AE658" s="235">
        <f t="shared" si="246"/>
        <v>26520.1</v>
      </c>
      <c r="AF658" s="235">
        <f>AF269</f>
        <v>0</v>
      </c>
      <c r="AG658" s="235">
        <f>AG269</f>
        <v>0</v>
      </c>
      <c r="AH658" s="235">
        <f t="shared" ref="AH658:AH670" si="271">AE658+AF658+AG658</f>
        <v>26520.1</v>
      </c>
      <c r="AI658" s="235">
        <f>AI269</f>
        <v>0</v>
      </c>
      <c r="AJ658" s="235">
        <f>AJ269</f>
        <v>0</v>
      </c>
      <c r="AK658" s="236">
        <f t="shared" si="253"/>
        <v>26520.1</v>
      </c>
      <c r="AL658" s="235">
        <f>AL269</f>
        <v>58794.2</v>
      </c>
      <c r="AM658" s="235">
        <f>AM269</f>
        <v>58794.2</v>
      </c>
    </row>
    <row r="659" spans="1:39" ht="33.75" customHeight="1" x14ac:dyDescent="0.25">
      <c r="A659" s="62"/>
      <c r="B659" s="62"/>
      <c r="C659" s="62"/>
      <c r="D659" s="237" t="s">
        <v>87</v>
      </c>
      <c r="E659" s="233"/>
      <c r="F659" s="235">
        <f t="shared" ref="F659:L659" si="272">F305</f>
        <v>58308</v>
      </c>
      <c r="G659" s="235">
        <f t="shared" si="272"/>
        <v>232805.69999999998</v>
      </c>
      <c r="H659" s="235">
        <f t="shared" si="272"/>
        <v>291113.69999999995</v>
      </c>
      <c r="I659" s="235">
        <f t="shared" si="272"/>
        <v>0</v>
      </c>
      <c r="J659" s="235">
        <f t="shared" si="272"/>
        <v>291113.69999999995</v>
      </c>
      <c r="K659" s="235">
        <f t="shared" si="272"/>
        <v>0</v>
      </c>
      <c r="L659" s="235">
        <f t="shared" si="272"/>
        <v>0</v>
      </c>
      <c r="M659" s="116">
        <f t="shared" si="249"/>
        <v>291113.69999999995</v>
      </c>
      <c r="N659" s="235">
        <f>N305</f>
        <v>0</v>
      </c>
      <c r="O659" s="235">
        <f>O305</f>
        <v>0</v>
      </c>
      <c r="P659" s="116">
        <f t="shared" si="250"/>
        <v>291113.69999999995</v>
      </c>
      <c r="Q659" s="235">
        <f>Q305</f>
        <v>0</v>
      </c>
      <c r="R659" s="235">
        <f>R305</f>
        <v>0</v>
      </c>
      <c r="S659" s="235">
        <f>S305</f>
        <v>233648.8</v>
      </c>
      <c r="T659" s="235">
        <f>T305</f>
        <v>0</v>
      </c>
      <c r="U659" s="235">
        <f>U305</f>
        <v>0</v>
      </c>
      <c r="V659" s="235">
        <f t="shared" si="261"/>
        <v>233648.8</v>
      </c>
      <c r="W659" s="235">
        <f>W305</f>
        <v>0</v>
      </c>
      <c r="X659" s="235">
        <f>X305</f>
        <v>0</v>
      </c>
      <c r="Y659" s="234">
        <f t="shared" si="251"/>
        <v>233648.8</v>
      </c>
      <c r="Z659" s="235">
        <f>Z305</f>
        <v>0</v>
      </c>
      <c r="AA659" s="235">
        <f>AA305</f>
        <v>0</v>
      </c>
      <c r="AB659" s="235">
        <f t="shared" si="252"/>
        <v>233648.8</v>
      </c>
      <c r="AC659" s="235">
        <f>AC305</f>
        <v>0</v>
      </c>
      <c r="AD659" s="235">
        <f>AD305</f>
        <v>0</v>
      </c>
      <c r="AE659" s="235">
        <f t="shared" si="246"/>
        <v>233648.8</v>
      </c>
      <c r="AF659" s="235">
        <f>AF305</f>
        <v>0</v>
      </c>
      <c r="AG659" s="235">
        <f>AG305</f>
        <v>0</v>
      </c>
      <c r="AH659" s="235">
        <f t="shared" si="271"/>
        <v>233648.8</v>
      </c>
      <c r="AI659" s="235">
        <f>AI305</f>
        <v>0</v>
      </c>
      <c r="AJ659" s="235">
        <f>AJ305</f>
        <v>0</v>
      </c>
      <c r="AK659" s="236">
        <f t="shared" si="253"/>
        <v>233648.8</v>
      </c>
      <c r="AL659" s="235">
        <f>AL305</f>
        <v>232468.39999999997</v>
      </c>
      <c r="AM659" s="235">
        <f>AM305</f>
        <v>243693.81999999998</v>
      </c>
    </row>
    <row r="660" spans="1:39" ht="33.75" customHeight="1" x14ac:dyDescent="0.25">
      <c r="A660" s="62"/>
      <c r="B660" s="62"/>
      <c r="C660" s="62"/>
      <c r="D660" s="237" t="s">
        <v>209</v>
      </c>
      <c r="E660" s="233"/>
      <c r="F660" s="235">
        <f t="shared" ref="F660:AM660" si="273">F407+F179</f>
        <v>29608.999999999996</v>
      </c>
      <c r="G660" s="235">
        <f t="shared" si="273"/>
        <v>863</v>
      </c>
      <c r="H660" s="235">
        <f t="shared" si="273"/>
        <v>30471.999999999996</v>
      </c>
      <c r="I660" s="235">
        <f t="shared" si="273"/>
        <v>0</v>
      </c>
      <c r="J660" s="235">
        <f t="shared" si="273"/>
        <v>30471.999999999996</v>
      </c>
      <c r="K660" s="235">
        <f t="shared" si="273"/>
        <v>0</v>
      </c>
      <c r="L660" s="235">
        <f t="shared" si="273"/>
        <v>0</v>
      </c>
      <c r="M660" s="235">
        <f t="shared" si="273"/>
        <v>30471.999999999996</v>
      </c>
      <c r="N660" s="235">
        <f t="shared" si="273"/>
        <v>0</v>
      </c>
      <c r="O660" s="235">
        <f t="shared" si="273"/>
        <v>0</v>
      </c>
      <c r="P660" s="235">
        <f t="shared" si="273"/>
        <v>30471.999999999996</v>
      </c>
      <c r="Q660" s="235">
        <f t="shared" si="273"/>
        <v>0</v>
      </c>
      <c r="R660" s="235">
        <f t="shared" si="273"/>
        <v>0</v>
      </c>
      <c r="S660" s="235">
        <f t="shared" si="273"/>
        <v>30471.999999999996</v>
      </c>
      <c r="T660" s="235">
        <f t="shared" si="273"/>
        <v>0</v>
      </c>
      <c r="U660" s="235">
        <f t="shared" si="273"/>
        <v>0</v>
      </c>
      <c r="V660" s="235">
        <f t="shared" si="273"/>
        <v>30471.999999999996</v>
      </c>
      <c r="W660" s="235">
        <f t="shared" si="273"/>
        <v>0</v>
      </c>
      <c r="X660" s="235">
        <f t="shared" si="273"/>
        <v>0</v>
      </c>
      <c r="Y660" s="235">
        <f t="shared" si="273"/>
        <v>30471.999999999996</v>
      </c>
      <c r="Z660" s="235">
        <f t="shared" si="273"/>
        <v>0</v>
      </c>
      <c r="AA660" s="235">
        <f t="shared" si="273"/>
        <v>0</v>
      </c>
      <c r="AB660" s="235">
        <f t="shared" si="273"/>
        <v>30471.999999999996</v>
      </c>
      <c r="AC660" s="235">
        <f t="shared" si="273"/>
        <v>0</v>
      </c>
      <c r="AD660" s="235">
        <f t="shared" si="273"/>
        <v>0</v>
      </c>
      <c r="AE660" s="235">
        <f t="shared" si="273"/>
        <v>30471.999999999996</v>
      </c>
      <c r="AF660" s="235">
        <f t="shared" si="273"/>
        <v>0</v>
      </c>
      <c r="AG660" s="235">
        <f t="shared" si="273"/>
        <v>0</v>
      </c>
      <c r="AH660" s="235">
        <f t="shared" si="273"/>
        <v>30471.999999999996</v>
      </c>
      <c r="AI660" s="235">
        <f t="shared" si="273"/>
        <v>0</v>
      </c>
      <c r="AJ660" s="235">
        <f t="shared" si="273"/>
        <v>0</v>
      </c>
      <c r="AK660" s="235">
        <f t="shared" si="273"/>
        <v>30471.999999999996</v>
      </c>
      <c r="AL660" s="235">
        <f t="shared" si="273"/>
        <v>24733.1</v>
      </c>
      <c r="AM660" s="235">
        <f t="shared" si="273"/>
        <v>24733.1</v>
      </c>
    </row>
    <row r="661" spans="1:39" ht="33.75" customHeight="1" x14ac:dyDescent="0.25">
      <c r="A661" s="62"/>
      <c r="B661" s="62"/>
      <c r="C661" s="62"/>
      <c r="D661" s="237" t="s">
        <v>59</v>
      </c>
      <c r="E661" s="233"/>
      <c r="F661" s="235">
        <f t="shared" ref="F661:G661" si="274">F456</f>
        <v>577.79999999999995</v>
      </c>
      <c r="G661" s="235">
        <f t="shared" si="274"/>
        <v>0</v>
      </c>
      <c r="H661" s="235">
        <f t="shared" ref="H661:AM661" si="275">H456</f>
        <v>577.79999999999995</v>
      </c>
      <c r="I661" s="235">
        <f t="shared" si="275"/>
        <v>0</v>
      </c>
      <c r="J661" s="235">
        <f t="shared" si="275"/>
        <v>577.79999999999995</v>
      </c>
      <c r="K661" s="235">
        <f t="shared" si="275"/>
        <v>0</v>
      </c>
      <c r="L661" s="235">
        <f t="shared" si="275"/>
        <v>0</v>
      </c>
      <c r="M661" s="235">
        <f t="shared" si="275"/>
        <v>577.79999999999995</v>
      </c>
      <c r="N661" s="235">
        <f t="shared" si="275"/>
        <v>0</v>
      </c>
      <c r="O661" s="235">
        <f t="shared" si="275"/>
        <v>0</v>
      </c>
      <c r="P661" s="235">
        <f t="shared" si="275"/>
        <v>577.79999999999995</v>
      </c>
      <c r="Q661" s="235">
        <f t="shared" si="275"/>
        <v>0</v>
      </c>
      <c r="R661" s="235">
        <f t="shared" si="275"/>
        <v>0</v>
      </c>
      <c r="S661" s="235">
        <f t="shared" si="275"/>
        <v>577.79999999999995</v>
      </c>
      <c r="T661" s="235">
        <f t="shared" si="275"/>
        <v>0</v>
      </c>
      <c r="U661" s="235">
        <f t="shared" si="275"/>
        <v>0</v>
      </c>
      <c r="V661" s="235">
        <f t="shared" si="275"/>
        <v>577.79999999999995</v>
      </c>
      <c r="W661" s="235">
        <f t="shared" si="275"/>
        <v>0</v>
      </c>
      <c r="X661" s="235">
        <f t="shared" si="275"/>
        <v>0</v>
      </c>
      <c r="Y661" s="235">
        <f t="shared" si="275"/>
        <v>577.79999999999995</v>
      </c>
      <c r="Z661" s="235">
        <f t="shared" si="275"/>
        <v>0</v>
      </c>
      <c r="AA661" s="235">
        <f t="shared" si="275"/>
        <v>0</v>
      </c>
      <c r="AB661" s="235">
        <f t="shared" si="275"/>
        <v>577.79999999999995</v>
      </c>
      <c r="AC661" s="235">
        <f t="shared" si="275"/>
        <v>0</v>
      </c>
      <c r="AD661" s="235">
        <f t="shared" si="275"/>
        <v>0</v>
      </c>
      <c r="AE661" s="235">
        <f t="shared" si="275"/>
        <v>577.79999999999995</v>
      </c>
      <c r="AF661" s="235">
        <f t="shared" si="275"/>
        <v>0</v>
      </c>
      <c r="AG661" s="235">
        <f t="shared" si="275"/>
        <v>0</v>
      </c>
      <c r="AH661" s="235">
        <f t="shared" si="275"/>
        <v>577.79999999999995</v>
      </c>
      <c r="AI661" s="235">
        <f t="shared" si="275"/>
        <v>0</v>
      </c>
      <c r="AJ661" s="235">
        <f t="shared" si="275"/>
        <v>0</v>
      </c>
      <c r="AK661" s="235">
        <f t="shared" si="275"/>
        <v>577.79999999999995</v>
      </c>
      <c r="AL661" s="235">
        <f t="shared" si="275"/>
        <v>577.79999999999995</v>
      </c>
      <c r="AM661" s="235">
        <f t="shared" si="275"/>
        <v>577.79999999999995</v>
      </c>
    </row>
    <row r="662" spans="1:39" ht="33.75" customHeight="1" x14ac:dyDescent="0.25">
      <c r="A662" s="62"/>
      <c r="B662" s="62"/>
      <c r="C662" s="62"/>
      <c r="D662" s="237" t="s">
        <v>94</v>
      </c>
      <c r="E662" s="233"/>
      <c r="F662" s="235">
        <f t="shared" ref="F662:G662" si="276">F492</f>
        <v>15308.5</v>
      </c>
      <c r="G662" s="235">
        <f t="shared" si="276"/>
        <v>2844.8</v>
      </c>
      <c r="H662" s="235">
        <f>H492</f>
        <v>18153.3</v>
      </c>
      <c r="I662" s="235">
        <f>I492</f>
        <v>0</v>
      </c>
      <c r="J662" s="235">
        <f>J492</f>
        <v>18153.3</v>
      </c>
      <c r="K662" s="235">
        <f>K492</f>
        <v>0</v>
      </c>
      <c r="L662" s="235">
        <f>L492</f>
        <v>0</v>
      </c>
      <c r="M662" s="116">
        <f t="shared" si="249"/>
        <v>18153.3</v>
      </c>
      <c r="N662" s="235">
        <f>N492</f>
        <v>0</v>
      </c>
      <c r="O662" s="235">
        <f>O492</f>
        <v>0</v>
      </c>
      <c r="P662" s="116">
        <f t="shared" si="250"/>
        <v>18153.3</v>
      </c>
      <c r="Q662" s="235">
        <f>Q492</f>
        <v>0</v>
      </c>
      <c r="R662" s="235">
        <f>R492</f>
        <v>0</v>
      </c>
      <c r="S662" s="235">
        <f>S492</f>
        <v>18153.3</v>
      </c>
      <c r="T662" s="235">
        <f>T492</f>
        <v>0</v>
      </c>
      <c r="U662" s="235">
        <f>U492</f>
        <v>0</v>
      </c>
      <c r="V662" s="235">
        <f t="shared" si="261"/>
        <v>18153.3</v>
      </c>
      <c r="W662" s="235">
        <f>W492</f>
        <v>0</v>
      </c>
      <c r="X662" s="235">
        <f>X492</f>
        <v>0</v>
      </c>
      <c r="Y662" s="234">
        <f t="shared" si="251"/>
        <v>18153.3</v>
      </c>
      <c r="Z662" s="235">
        <f>Z492</f>
        <v>0</v>
      </c>
      <c r="AA662" s="235">
        <f>AA492</f>
        <v>0</v>
      </c>
      <c r="AB662" s="235">
        <f t="shared" si="252"/>
        <v>18153.3</v>
      </c>
      <c r="AC662" s="235">
        <f>AC492</f>
        <v>0</v>
      </c>
      <c r="AD662" s="235">
        <f>AD492</f>
        <v>0</v>
      </c>
      <c r="AE662" s="235">
        <f t="shared" si="246"/>
        <v>18153.3</v>
      </c>
      <c r="AF662" s="235">
        <f>AF492</f>
        <v>0</v>
      </c>
      <c r="AG662" s="235">
        <f>AG492</f>
        <v>0</v>
      </c>
      <c r="AH662" s="235">
        <f t="shared" si="271"/>
        <v>18153.3</v>
      </c>
      <c r="AI662" s="235">
        <f>AI492</f>
        <v>0</v>
      </c>
      <c r="AJ662" s="235">
        <f>AJ492</f>
        <v>0</v>
      </c>
      <c r="AK662" s="236">
        <f t="shared" si="253"/>
        <v>18153.3</v>
      </c>
      <c r="AL662" s="235">
        <f>AL492</f>
        <v>15977.5</v>
      </c>
      <c r="AM662" s="235">
        <f>AM492</f>
        <v>15977.5</v>
      </c>
    </row>
    <row r="663" spans="1:39" ht="33.75" customHeight="1" x14ac:dyDescent="0.25">
      <c r="A663" s="62"/>
      <c r="B663" s="62"/>
      <c r="C663" s="62"/>
      <c r="D663" s="237" t="s">
        <v>63</v>
      </c>
      <c r="E663" s="233"/>
      <c r="F663" s="235">
        <f>F184</f>
        <v>6350</v>
      </c>
      <c r="G663" s="235">
        <f>G184</f>
        <v>8217</v>
      </c>
      <c r="H663" s="235">
        <f>H184</f>
        <v>14567</v>
      </c>
      <c r="I663" s="235">
        <f>I184+I608</f>
        <v>0</v>
      </c>
      <c r="J663" s="235">
        <f>J184</f>
        <v>6350</v>
      </c>
      <c r="K663" s="235">
        <f>K184+K608</f>
        <v>0</v>
      </c>
      <c r="L663" s="235">
        <f>L184+L608</f>
        <v>0</v>
      </c>
      <c r="M663" s="116">
        <f t="shared" si="249"/>
        <v>6350</v>
      </c>
      <c r="N663" s="235">
        <f>N184+N608</f>
        <v>0</v>
      </c>
      <c r="O663" s="235">
        <f>O184+O608</f>
        <v>0</v>
      </c>
      <c r="P663" s="116">
        <f t="shared" si="250"/>
        <v>6350</v>
      </c>
      <c r="Q663" s="235">
        <f>Q184+Q608</f>
        <v>0</v>
      </c>
      <c r="R663" s="235">
        <f>R184+R608</f>
        <v>0</v>
      </c>
      <c r="S663" s="235">
        <f>S184+S608</f>
        <v>6350</v>
      </c>
      <c r="T663" s="235">
        <f>T184+T608</f>
        <v>0</v>
      </c>
      <c r="U663" s="235">
        <f>U184+U608</f>
        <v>0</v>
      </c>
      <c r="V663" s="235">
        <f t="shared" si="261"/>
        <v>6350</v>
      </c>
      <c r="W663" s="235">
        <f>W184+W608</f>
        <v>0</v>
      </c>
      <c r="X663" s="235">
        <f>X184+X608</f>
        <v>0</v>
      </c>
      <c r="Y663" s="234">
        <f t="shared" si="251"/>
        <v>6350</v>
      </c>
      <c r="Z663" s="235">
        <f>Z184+Z608</f>
        <v>0</v>
      </c>
      <c r="AA663" s="235">
        <f>AA184+AA608</f>
        <v>0</v>
      </c>
      <c r="AB663" s="235">
        <f t="shared" si="252"/>
        <v>6350</v>
      </c>
      <c r="AC663" s="235">
        <f>AC184+AC608</f>
        <v>0</v>
      </c>
      <c r="AD663" s="235">
        <f>AD184+AD608</f>
        <v>0</v>
      </c>
      <c r="AE663" s="235">
        <f t="shared" si="246"/>
        <v>6350</v>
      </c>
      <c r="AF663" s="235">
        <f>AF184+AF608</f>
        <v>0</v>
      </c>
      <c r="AG663" s="235">
        <f>AG184+AG608</f>
        <v>0</v>
      </c>
      <c r="AH663" s="235">
        <f t="shared" si="271"/>
        <v>6350</v>
      </c>
      <c r="AI663" s="235">
        <f>AI184+AI609</f>
        <v>0</v>
      </c>
      <c r="AJ663" s="235">
        <f>AJ184+AJ609</f>
        <v>0</v>
      </c>
      <c r="AK663" s="236">
        <f t="shared" si="253"/>
        <v>6350</v>
      </c>
      <c r="AL663" s="235">
        <f>AL184</f>
        <v>6350</v>
      </c>
      <c r="AM663" s="235">
        <f>AM184</f>
        <v>6350</v>
      </c>
    </row>
    <row r="664" spans="1:39" ht="33.75" customHeight="1" x14ac:dyDescent="0.25">
      <c r="A664" s="62"/>
      <c r="B664" s="62"/>
      <c r="C664" s="62"/>
      <c r="D664" s="237" t="s">
        <v>68</v>
      </c>
      <c r="E664" s="233"/>
      <c r="F664" s="235">
        <f t="shared" ref="F664:L664" si="277">F199</f>
        <v>1198.0999999999999</v>
      </c>
      <c r="G664" s="235">
        <f t="shared" si="277"/>
        <v>0</v>
      </c>
      <c r="H664" s="235">
        <f t="shared" si="277"/>
        <v>1198.0999999999999</v>
      </c>
      <c r="I664" s="235">
        <f t="shared" si="277"/>
        <v>0</v>
      </c>
      <c r="J664" s="235">
        <f t="shared" si="277"/>
        <v>1198.0999999999999</v>
      </c>
      <c r="K664" s="235">
        <f t="shared" si="277"/>
        <v>0</v>
      </c>
      <c r="L664" s="235">
        <f t="shared" si="277"/>
        <v>0</v>
      </c>
      <c r="M664" s="116">
        <f t="shared" si="249"/>
        <v>1198.0999999999999</v>
      </c>
      <c r="N664" s="235">
        <f>N199</f>
        <v>0</v>
      </c>
      <c r="O664" s="235">
        <f>O199</f>
        <v>0</v>
      </c>
      <c r="P664" s="116">
        <f t="shared" si="250"/>
        <v>1198.0999999999999</v>
      </c>
      <c r="Q664" s="235">
        <f>Q199</f>
        <v>0</v>
      </c>
      <c r="R664" s="235">
        <f>R199</f>
        <v>0</v>
      </c>
      <c r="S664" s="235">
        <f>S199</f>
        <v>1198.0999999999999</v>
      </c>
      <c r="T664" s="235">
        <f>T199</f>
        <v>0</v>
      </c>
      <c r="U664" s="235">
        <f>U199</f>
        <v>0</v>
      </c>
      <c r="V664" s="235">
        <f t="shared" si="261"/>
        <v>1198.0999999999999</v>
      </c>
      <c r="W664" s="235">
        <f>W199</f>
        <v>0</v>
      </c>
      <c r="X664" s="235">
        <f>X199</f>
        <v>0</v>
      </c>
      <c r="Y664" s="234">
        <f t="shared" si="251"/>
        <v>1198.0999999999999</v>
      </c>
      <c r="Z664" s="235">
        <f>Z199</f>
        <v>0</v>
      </c>
      <c r="AA664" s="235">
        <f>AA199</f>
        <v>0</v>
      </c>
      <c r="AB664" s="235">
        <f t="shared" si="252"/>
        <v>1198.0999999999999</v>
      </c>
      <c r="AC664" s="235">
        <f>AC199</f>
        <v>0</v>
      </c>
      <c r="AD664" s="235">
        <f>AD199</f>
        <v>0</v>
      </c>
      <c r="AE664" s="235">
        <f t="shared" si="246"/>
        <v>1198.0999999999999</v>
      </c>
      <c r="AF664" s="235">
        <f>AF199</f>
        <v>0</v>
      </c>
      <c r="AG664" s="235">
        <f>AG199</f>
        <v>0</v>
      </c>
      <c r="AH664" s="235">
        <f t="shared" si="271"/>
        <v>1198.0999999999999</v>
      </c>
      <c r="AI664" s="235">
        <f>AI537</f>
        <v>0</v>
      </c>
      <c r="AJ664" s="235">
        <f>AJ537</f>
        <v>0</v>
      </c>
      <c r="AK664" s="236">
        <f t="shared" si="253"/>
        <v>1198.0999999999999</v>
      </c>
      <c r="AL664" s="235">
        <f>AL199</f>
        <v>1198.0999999999999</v>
      </c>
      <c r="AM664" s="235">
        <f>AM199</f>
        <v>1198.0999999999999</v>
      </c>
    </row>
    <row r="665" spans="1:39" ht="33.75" customHeight="1" x14ac:dyDescent="0.25">
      <c r="A665" s="62"/>
      <c r="B665" s="62"/>
      <c r="C665" s="62"/>
      <c r="D665" s="237" t="s">
        <v>72</v>
      </c>
      <c r="E665" s="233"/>
      <c r="F665" s="235">
        <f t="shared" ref="F665:L665" si="278">F202+F517</f>
        <v>0</v>
      </c>
      <c r="G665" s="235">
        <f t="shared" si="278"/>
        <v>13941.900000000001</v>
      </c>
      <c r="H665" s="235">
        <f t="shared" si="278"/>
        <v>13941.900000000001</v>
      </c>
      <c r="I665" s="235">
        <f t="shared" si="278"/>
        <v>0</v>
      </c>
      <c r="J665" s="235">
        <f t="shared" si="278"/>
        <v>13941.900000000001</v>
      </c>
      <c r="K665" s="235">
        <f t="shared" si="278"/>
        <v>0</v>
      </c>
      <c r="L665" s="235">
        <f t="shared" si="278"/>
        <v>0</v>
      </c>
      <c r="M665" s="116">
        <f t="shared" si="249"/>
        <v>13941.900000000001</v>
      </c>
      <c r="N665" s="235">
        <f>N202+N517</f>
        <v>0</v>
      </c>
      <c r="O665" s="235">
        <f>O202+O517</f>
        <v>0</v>
      </c>
      <c r="P665" s="116">
        <f t="shared" si="250"/>
        <v>13941.900000000001</v>
      </c>
      <c r="Q665" s="235">
        <f>Q202+Q517</f>
        <v>0</v>
      </c>
      <c r="R665" s="235">
        <f>R202+R517</f>
        <v>0</v>
      </c>
      <c r="S665" s="235">
        <f>S202+S517</f>
        <v>13941.900000000001</v>
      </c>
      <c r="T665" s="235">
        <f>T202+T517</f>
        <v>0</v>
      </c>
      <c r="U665" s="235">
        <f>U202+U517</f>
        <v>0</v>
      </c>
      <c r="V665" s="235">
        <f t="shared" si="261"/>
        <v>13941.900000000001</v>
      </c>
      <c r="W665" s="235">
        <f>W202+W517</f>
        <v>0</v>
      </c>
      <c r="X665" s="235">
        <f>X202+X517</f>
        <v>0</v>
      </c>
      <c r="Y665" s="234">
        <f t="shared" si="251"/>
        <v>13941.900000000001</v>
      </c>
      <c r="Z665" s="235">
        <f>Z202+Z517</f>
        <v>0</v>
      </c>
      <c r="AA665" s="235">
        <f>AA202+AA517</f>
        <v>0</v>
      </c>
      <c r="AB665" s="235">
        <f t="shared" si="252"/>
        <v>13941.900000000001</v>
      </c>
      <c r="AC665" s="235">
        <f>AC202+AC517</f>
        <v>0</v>
      </c>
      <c r="AD665" s="235">
        <f>AD202+AD517</f>
        <v>0</v>
      </c>
      <c r="AE665" s="235">
        <f t="shared" si="246"/>
        <v>13941.900000000001</v>
      </c>
      <c r="AF665" s="235">
        <f>AF202+AF517</f>
        <v>0</v>
      </c>
      <c r="AG665" s="235">
        <f>AG202+AG517</f>
        <v>0</v>
      </c>
      <c r="AH665" s="235">
        <f t="shared" si="271"/>
        <v>13941.900000000001</v>
      </c>
      <c r="AI665" s="235">
        <f>AI202+AI517</f>
        <v>0</v>
      </c>
      <c r="AJ665" s="235">
        <f>AJ202+AJ517</f>
        <v>0</v>
      </c>
      <c r="AK665" s="236">
        <f t="shared" si="253"/>
        <v>13941.900000000001</v>
      </c>
      <c r="AL665" s="235">
        <f>AL202+AL517</f>
        <v>12676</v>
      </c>
      <c r="AM665" s="235">
        <f>AM202+AM517</f>
        <v>12690.599999999999</v>
      </c>
    </row>
    <row r="666" spans="1:39" ht="33.75" customHeight="1" x14ac:dyDescent="0.25">
      <c r="A666" s="62"/>
      <c r="B666" s="62"/>
      <c r="C666" s="62"/>
      <c r="D666" s="237" t="s">
        <v>96</v>
      </c>
      <c r="E666" s="233"/>
      <c r="F666" s="235">
        <f t="shared" ref="F666:G666" si="279">F526</f>
        <v>0</v>
      </c>
      <c r="G666" s="235">
        <f t="shared" si="279"/>
        <v>12924.2</v>
      </c>
      <c r="H666" s="235">
        <f>H526</f>
        <v>12924.2</v>
      </c>
      <c r="I666" s="235">
        <f>I526</f>
        <v>0</v>
      </c>
      <c r="J666" s="235">
        <f>J526</f>
        <v>12924.2</v>
      </c>
      <c r="K666" s="235">
        <f>K526</f>
        <v>0</v>
      </c>
      <c r="L666" s="235">
        <f>L526</f>
        <v>0</v>
      </c>
      <c r="M666" s="116">
        <f t="shared" si="249"/>
        <v>12924.2</v>
      </c>
      <c r="N666" s="235">
        <f>N526</f>
        <v>0</v>
      </c>
      <c r="O666" s="235">
        <f>O526</f>
        <v>0</v>
      </c>
      <c r="P666" s="116">
        <f t="shared" si="250"/>
        <v>12924.2</v>
      </c>
      <c r="Q666" s="235">
        <f>Q526</f>
        <v>0</v>
      </c>
      <c r="R666" s="235">
        <f>R526</f>
        <v>0</v>
      </c>
      <c r="S666" s="235">
        <f>S526</f>
        <v>12924.2</v>
      </c>
      <c r="T666" s="235">
        <f>T526</f>
        <v>0</v>
      </c>
      <c r="U666" s="235">
        <f>U526</f>
        <v>0</v>
      </c>
      <c r="V666" s="235">
        <f t="shared" si="261"/>
        <v>12924.2</v>
      </c>
      <c r="W666" s="235">
        <f>W526</f>
        <v>0</v>
      </c>
      <c r="X666" s="235">
        <f>X526</f>
        <v>0</v>
      </c>
      <c r="Y666" s="234">
        <f t="shared" si="251"/>
        <v>12924.2</v>
      </c>
      <c r="Z666" s="235">
        <f>Z526</f>
        <v>0</v>
      </c>
      <c r="AA666" s="235">
        <f>AA526</f>
        <v>0</v>
      </c>
      <c r="AB666" s="235">
        <f t="shared" si="252"/>
        <v>12924.2</v>
      </c>
      <c r="AC666" s="235">
        <f>AC526</f>
        <v>0</v>
      </c>
      <c r="AD666" s="235">
        <f>AD526</f>
        <v>0</v>
      </c>
      <c r="AE666" s="235">
        <f t="shared" si="246"/>
        <v>12924.2</v>
      </c>
      <c r="AF666" s="235">
        <f>AF526</f>
        <v>0</v>
      </c>
      <c r="AG666" s="235">
        <f>AG526</f>
        <v>0</v>
      </c>
      <c r="AH666" s="235">
        <f t="shared" si="271"/>
        <v>12924.2</v>
      </c>
      <c r="AI666" s="235">
        <f>AI526</f>
        <v>0</v>
      </c>
      <c r="AJ666" s="235">
        <f>AJ526</f>
        <v>0</v>
      </c>
      <c r="AK666" s="236">
        <f t="shared" si="253"/>
        <v>12924.2</v>
      </c>
      <c r="AL666" s="235">
        <f>AL526</f>
        <v>12924.2</v>
      </c>
      <c r="AM666" s="235">
        <f>AM526</f>
        <v>12924.2</v>
      </c>
    </row>
    <row r="667" spans="1:39" ht="33.75" customHeight="1" x14ac:dyDescent="0.25">
      <c r="A667" s="62"/>
      <c r="B667" s="62"/>
      <c r="C667" s="62"/>
      <c r="D667" s="237" t="s">
        <v>254</v>
      </c>
      <c r="E667" s="233"/>
      <c r="F667" s="235">
        <f t="shared" ref="F667:AM667" si="280">F209</f>
        <v>0</v>
      </c>
      <c r="G667" s="235">
        <f t="shared" si="280"/>
        <v>712.69999999999993</v>
      </c>
      <c r="H667" s="235">
        <f t="shared" si="280"/>
        <v>712.69999999999993</v>
      </c>
      <c r="I667" s="235">
        <f t="shared" si="280"/>
        <v>0</v>
      </c>
      <c r="J667" s="235">
        <f t="shared" si="280"/>
        <v>0</v>
      </c>
      <c r="K667" s="235">
        <f t="shared" si="280"/>
        <v>0</v>
      </c>
      <c r="L667" s="235">
        <f t="shared" si="280"/>
        <v>0</v>
      </c>
      <c r="M667" s="235">
        <f t="shared" si="280"/>
        <v>0</v>
      </c>
      <c r="N667" s="235">
        <f t="shared" si="280"/>
        <v>0</v>
      </c>
      <c r="O667" s="235">
        <f t="shared" si="280"/>
        <v>0</v>
      </c>
      <c r="P667" s="235">
        <f t="shared" si="280"/>
        <v>0</v>
      </c>
      <c r="Q667" s="235">
        <f t="shared" si="280"/>
        <v>0</v>
      </c>
      <c r="R667" s="235">
        <f t="shared" si="280"/>
        <v>0</v>
      </c>
      <c r="S667" s="235">
        <f t="shared" si="280"/>
        <v>0</v>
      </c>
      <c r="T667" s="235">
        <f t="shared" si="280"/>
        <v>0</v>
      </c>
      <c r="U667" s="235">
        <f t="shared" si="280"/>
        <v>0</v>
      </c>
      <c r="V667" s="235">
        <f t="shared" si="280"/>
        <v>0</v>
      </c>
      <c r="W667" s="235">
        <f t="shared" si="280"/>
        <v>0</v>
      </c>
      <c r="X667" s="235">
        <f t="shared" si="280"/>
        <v>0</v>
      </c>
      <c r="Y667" s="235">
        <f t="shared" si="280"/>
        <v>0</v>
      </c>
      <c r="Z667" s="235">
        <f t="shared" si="280"/>
        <v>0</v>
      </c>
      <c r="AA667" s="235">
        <f t="shared" si="280"/>
        <v>0</v>
      </c>
      <c r="AB667" s="235">
        <f t="shared" si="280"/>
        <v>0</v>
      </c>
      <c r="AC667" s="235">
        <f t="shared" si="280"/>
        <v>0</v>
      </c>
      <c r="AD667" s="235">
        <f t="shared" si="280"/>
        <v>0</v>
      </c>
      <c r="AE667" s="235">
        <f t="shared" si="280"/>
        <v>0</v>
      </c>
      <c r="AF667" s="235">
        <f t="shared" si="280"/>
        <v>0</v>
      </c>
      <c r="AG667" s="235">
        <f t="shared" si="280"/>
        <v>0</v>
      </c>
      <c r="AH667" s="235">
        <f t="shared" si="280"/>
        <v>0</v>
      </c>
      <c r="AI667" s="235">
        <f t="shared" si="280"/>
        <v>0</v>
      </c>
      <c r="AJ667" s="235">
        <f t="shared" si="280"/>
        <v>0</v>
      </c>
      <c r="AK667" s="235">
        <f t="shared" si="280"/>
        <v>0</v>
      </c>
      <c r="AL667" s="235">
        <f t="shared" si="280"/>
        <v>0</v>
      </c>
      <c r="AM667" s="235">
        <f t="shared" si="280"/>
        <v>0</v>
      </c>
    </row>
    <row r="668" spans="1:39" ht="33.75" customHeight="1" x14ac:dyDescent="0.25">
      <c r="A668" s="62"/>
      <c r="B668" s="62"/>
      <c r="C668" s="62"/>
      <c r="D668" s="237" t="s">
        <v>97</v>
      </c>
      <c r="E668" s="233"/>
      <c r="F668" s="235">
        <f t="shared" ref="F668:G668" si="281">F537</f>
        <v>700</v>
      </c>
      <c r="G668" s="235">
        <f t="shared" si="281"/>
        <v>0</v>
      </c>
      <c r="H668" s="235">
        <f>H537</f>
        <v>700</v>
      </c>
      <c r="I668" s="235">
        <f>I537</f>
        <v>0</v>
      </c>
      <c r="J668" s="235">
        <f>J537</f>
        <v>700</v>
      </c>
      <c r="K668" s="235">
        <f>K537</f>
        <v>0</v>
      </c>
      <c r="L668" s="235">
        <f>L537</f>
        <v>0</v>
      </c>
      <c r="M668" s="116">
        <f t="shared" si="249"/>
        <v>700</v>
      </c>
      <c r="N668" s="235">
        <f>N537</f>
        <v>0</v>
      </c>
      <c r="O668" s="235">
        <f>O537</f>
        <v>0</v>
      </c>
      <c r="P668" s="116">
        <f t="shared" si="250"/>
        <v>700</v>
      </c>
      <c r="Q668" s="235">
        <f>Q537</f>
        <v>0</v>
      </c>
      <c r="R668" s="235">
        <f>R537</f>
        <v>0</v>
      </c>
      <c r="S668" s="235">
        <f>S537</f>
        <v>700</v>
      </c>
      <c r="T668" s="235">
        <f>T537</f>
        <v>0</v>
      </c>
      <c r="U668" s="235">
        <f>U537</f>
        <v>0</v>
      </c>
      <c r="V668" s="235">
        <f t="shared" si="261"/>
        <v>700</v>
      </c>
      <c r="W668" s="235">
        <f>W537</f>
        <v>0</v>
      </c>
      <c r="X668" s="235">
        <f>X537</f>
        <v>0</v>
      </c>
      <c r="Y668" s="234">
        <f t="shared" si="251"/>
        <v>700</v>
      </c>
      <c r="Z668" s="235">
        <f>Z537</f>
        <v>0</v>
      </c>
      <c r="AA668" s="235">
        <f>AA537</f>
        <v>0</v>
      </c>
      <c r="AB668" s="235">
        <f t="shared" si="252"/>
        <v>700</v>
      </c>
      <c r="AC668" s="235">
        <f>AC537</f>
        <v>0</v>
      </c>
      <c r="AD668" s="235">
        <f>AD537</f>
        <v>0</v>
      </c>
      <c r="AE668" s="235">
        <f t="shared" si="246"/>
        <v>700</v>
      </c>
      <c r="AF668" s="235">
        <f>AF537</f>
        <v>0</v>
      </c>
      <c r="AG668" s="235">
        <f>AG537</f>
        <v>0</v>
      </c>
      <c r="AH668" s="235">
        <f t="shared" si="271"/>
        <v>700</v>
      </c>
      <c r="AI668" s="235">
        <f>AI537</f>
        <v>0</v>
      </c>
      <c r="AJ668" s="235">
        <f>AJ537</f>
        <v>0</v>
      </c>
      <c r="AK668" s="236">
        <f t="shared" si="253"/>
        <v>700</v>
      </c>
      <c r="AL668" s="235">
        <f>AL537</f>
        <v>650</v>
      </c>
      <c r="AM668" s="235">
        <f>AM537</f>
        <v>650</v>
      </c>
    </row>
    <row r="669" spans="1:39" ht="33.75" customHeight="1" x14ac:dyDescent="0.25">
      <c r="A669" s="62"/>
      <c r="B669" s="62"/>
      <c r="C669" s="62"/>
      <c r="D669" s="237" t="s">
        <v>77</v>
      </c>
      <c r="E669" s="233"/>
      <c r="F669" s="235">
        <f t="shared" ref="F669:L669" si="282">F215</f>
        <v>0</v>
      </c>
      <c r="G669" s="235">
        <f t="shared" si="282"/>
        <v>49043.199999999997</v>
      </c>
      <c r="H669" s="235">
        <f t="shared" si="282"/>
        <v>49043.199999999997</v>
      </c>
      <c r="I669" s="235">
        <f t="shared" si="282"/>
        <v>0</v>
      </c>
      <c r="J669" s="235">
        <f t="shared" si="282"/>
        <v>49043.199999999997</v>
      </c>
      <c r="K669" s="235">
        <f t="shared" si="282"/>
        <v>0</v>
      </c>
      <c r="L669" s="235">
        <f t="shared" si="282"/>
        <v>0</v>
      </c>
      <c r="M669" s="116">
        <f t="shared" si="249"/>
        <v>49043.199999999997</v>
      </c>
      <c r="N669" s="235">
        <f>N215</f>
        <v>0</v>
      </c>
      <c r="O669" s="235">
        <f>O215</f>
        <v>0</v>
      </c>
      <c r="P669" s="116">
        <f t="shared" si="250"/>
        <v>49043.199999999997</v>
      </c>
      <c r="Q669" s="235">
        <f>Q215</f>
        <v>0</v>
      </c>
      <c r="R669" s="235">
        <f>R215</f>
        <v>0</v>
      </c>
      <c r="S669" s="235">
        <f>S215</f>
        <v>49043.199999999997</v>
      </c>
      <c r="T669" s="235">
        <f>T215</f>
        <v>0</v>
      </c>
      <c r="U669" s="235">
        <f>U215</f>
        <v>0</v>
      </c>
      <c r="V669" s="235">
        <f t="shared" si="261"/>
        <v>49043.199999999997</v>
      </c>
      <c r="W669" s="235">
        <f>W215</f>
        <v>0</v>
      </c>
      <c r="X669" s="235">
        <f>X215</f>
        <v>0</v>
      </c>
      <c r="Y669" s="234">
        <f t="shared" si="251"/>
        <v>49043.199999999997</v>
      </c>
      <c r="Z669" s="235">
        <f>Z215</f>
        <v>0</v>
      </c>
      <c r="AA669" s="235">
        <f>AA215</f>
        <v>0</v>
      </c>
      <c r="AB669" s="235">
        <f t="shared" si="252"/>
        <v>49043.199999999997</v>
      </c>
      <c r="AC669" s="235">
        <f>AC215</f>
        <v>0</v>
      </c>
      <c r="AD669" s="235">
        <f>AD215</f>
        <v>0</v>
      </c>
      <c r="AE669" s="235">
        <f t="shared" si="246"/>
        <v>49043.199999999997</v>
      </c>
      <c r="AF669" s="235">
        <f>AF215</f>
        <v>0</v>
      </c>
      <c r="AG669" s="235">
        <f>AG215</f>
        <v>0</v>
      </c>
      <c r="AH669" s="235">
        <f t="shared" si="271"/>
        <v>49043.199999999997</v>
      </c>
      <c r="AI669" s="235">
        <f>AI215</f>
        <v>0</v>
      </c>
      <c r="AJ669" s="235">
        <f>AJ215</f>
        <v>0</v>
      </c>
      <c r="AK669" s="236">
        <f t="shared" si="253"/>
        <v>49043.199999999997</v>
      </c>
      <c r="AL669" s="235">
        <f>AL215</f>
        <v>0</v>
      </c>
      <c r="AM669" s="235">
        <f>AM215</f>
        <v>0</v>
      </c>
    </row>
    <row r="670" spans="1:39" ht="33.75" customHeight="1" x14ac:dyDescent="0.25">
      <c r="A670" s="62"/>
      <c r="B670" s="62"/>
      <c r="C670" s="62"/>
      <c r="D670" s="237" t="s">
        <v>81</v>
      </c>
      <c r="E670" s="233"/>
      <c r="F670" s="235">
        <f t="shared" ref="F670:L670" si="283">F226</f>
        <v>1320.2</v>
      </c>
      <c r="G670" s="235">
        <f t="shared" si="283"/>
        <v>493.2</v>
      </c>
      <c r="H670" s="235">
        <f t="shared" si="283"/>
        <v>1813.4</v>
      </c>
      <c r="I670" s="235">
        <f t="shared" si="283"/>
        <v>0</v>
      </c>
      <c r="J670" s="235">
        <f t="shared" si="283"/>
        <v>1813.4</v>
      </c>
      <c r="K670" s="235">
        <f t="shared" si="283"/>
        <v>0</v>
      </c>
      <c r="L670" s="235">
        <f t="shared" si="283"/>
        <v>0</v>
      </c>
      <c r="M670" s="116">
        <f t="shared" si="249"/>
        <v>1813.4</v>
      </c>
      <c r="N670" s="235">
        <f>N226</f>
        <v>0</v>
      </c>
      <c r="O670" s="235">
        <f>O226</f>
        <v>0</v>
      </c>
      <c r="P670" s="116">
        <f t="shared" si="250"/>
        <v>1813.4</v>
      </c>
      <c r="Q670" s="235">
        <f>Q226</f>
        <v>0</v>
      </c>
      <c r="R670" s="235">
        <f>R226</f>
        <v>0</v>
      </c>
      <c r="S670" s="36">
        <f>P670+Q670</f>
        <v>1813.4</v>
      </c>
      <c r="T670" s="36">
        <f>T225</f>
        <v>0</v>
      </c>
      <c r="U670" s="36">
        <f>U225</f>
        <v>0</v>
      </c>
      <c r="V670" s="235">
        <f t="shared" si="261"/>
        <v>1813.4</v>
      </c>
      <c r="W670" s="235">
        <f>W226</f>
        <v>0</v>
      </c>
      <c r="X670" s="36">
        <f>X225</f>
        <v>0</v>
      </c>
      <c r="Y670" s="234">
        <f t="shared" si="251"/>
        <v>1813.4</v>
      </c>
      <c r="Z670" s="235">
        <f>Z226</f>
        <v>0</v>
      </c>
      <c r="AA670" s="235">
        <f>AA226</f>
        <v>0</v>
      </c>
      <c r="AB670" s="235">
        <f t="shared" si="252"/>
        <v>1813.4</v>
      </c>
      <c r="AC670" s="235">
        <f>AC226</f>
        <v>0</v>
      </c>
      <c r="AD670" s="235">
        <f>AD226</f>
        <v>0</v>
      </c>
      <c r="AE670" s="235">
        <f t="shared" si="246"/>
        <v>1813.4</v>
      </c>
      <c r="AF670" s="235">
        <f>AF226</f>
        <v>0</v>
      </c>
      <c r="AG670" s="235">
        <f>AG226</f>
        <v>0</v>
      </c>
      <c r="AH670" s="235">
        <f t="shared" si="271"/>
        <v>1813.4</v>
      </c>
      <c r="AI670" s="235">
        <f>AI226</f>
        <v>0</v>
      </c>
      <c r="AJ670" s="235">
        <f>AJ226</f>
        <v>0</v>
      </c>
      <c r="AK670" s="236">
        <f t="shared" si="253"/>
        <v>1813.4</v>
      </c>
      <c r="AL670" s="235">
        <f>AL226</f>
        <v>1813.4</v>
      </c>
      <c r="AM670" s="235">
        <f>AM226</f>
        <v>1813.4</v>
      </c>
    </row>
    <row r="671" spans="1:39" ht="33.75" customHeight="1" x14ac:dyDescent="0.25">
      <c r="A671" s="62"/>
      <c r="B671" s="62"/>
      <c r="C671" s="62"/>
      <c r="D671" s="237" t="s">
        <v>142</v>
      </c>
      <c r="E671" s="233"/>
      <c r="F671" s="235">
        <f t="shared" ref="F671:G671" si="284">F619</f>
        <v>0</v>
      </c>
      <c r="G671" s="235">
        <f t="shared" si="284"/>
        <v>25577</v>
      </c>
      <c r="H671" s="235">
        <f>H619</f>
        <v>25577</v>
      </c>
      <c r="I671" s="235">
        <f>I619</f>
        <v>0</v>
      </c>
      <c r="J671" s="235">
        <f>J619</f>
        <v>25577</v>
      </c>
      <c r="K671" s="235">
        <f>K619</f>
        <v>0</v>
      </c>
      <c r="L671" s="235">
        <f>L619</f>
        <v>0</v>
      </c>
      <c r="M671" s="116">
        <f t="shared" si="249"/>
        <v>25577</v>
      </c>
      <c r="N671" s="235">
        <f>N619</f>
        <v>0</v>
      </c>
      <c r="O671" s="235">
        <f>O619</f>
        <v>0</v>
      </c>
      <c r="P671" s="116">
        <f t="shared" si="250"/>
        <v>25577</v>
      </c>
      <c r="Q671" s="235">
        <f t="shared" ref="Q671:X671" si="285">Q619</f>
        <v>0</v>
      </c>
      <c r="R671" s="235">
        <f t="shared" si="285"/>
        <v>0</v>
      </c>
      <c r="S671" s="235">
        <f t="shared" si="285"/>
        <v>25577</v>
      </c>
      <c r="T671" s="235">
        <f t="shared" si="285"/>
        <v>0</v>
      </c>
      <c r="U671" s="235">
        <f t="shared" si="285"/>
        <v>0</v>
      </c>
      <c r="V671" s="235">
        <f t="shared" si="285"/>
        <v>25577</v>
      </c>
      <c r="W671" s="235">
        <f t="shared" si="285"/>
        <v>0</v>
      </c>
      <c r="X671" s="235">
        <f t="shared" si="285"/>
        <v>0</v>
      </c>
      <c r="Y671" s="234">
        <f t="shared" si="251"/>
        <v>25577</v>
      </c>
      <c r="Z671" s="235">
        <f>Z619</f>
        <v>0</v>
      </c>
      <c r="AA671" s="235">
        <f>AA619</f>
        <v>0</v>
      </c>
      <c r="AB671" s="235">
        <f t="shared" si="252"/>
        <v>25577</v>
      </c>
      <c r="AC671" s="235">
        <f t="shared" ref="AC671:AJ671" si="286">AC619</f>
        <v>0</v>
      </c>
      <c r="AD671" s="235">
        <f t="shared" si="286"/>
        <v>0</v>
      </c>
      <c r="AE671" s="235">
        <f t="shared" si="286"/>
        <v>25577</v>
      </c>
      <c r="AF671" s="235">
        <f t="shared" si="286"/>
        <v>0</v>
      </c>
      <c r="AG671" s="235">
        <f t="shared" si="286"/>
        <v>0</v>
      </c>
      <c r="AH671" s="235">
        <f t="shared" si="286"/>
        <v>25577</v>
      </c>
      <c r="AI671" s="235">
        <f t="shared" si="286"/>
        <v>0</v>
      </c>
      <c r="AJ671" s="235">
        <f t="shared" si="286"/>
        <v>0</v>
      </c>
      <c r="AK671" s="236">
        <f t="shared" si="253"/>
        <v>25577</v>
      </c>
      <c r="AL671" s="235">
        <f t="shared" ref="AL671:AM671" si="287">AL619</f>
        <v>0</v>
      </c>
      <c r="AM671" s="235">
        <f t="shared" si="287"/>
        <v>0</v>
      </c>
    </row>
    <row r="672" spans="1:39" ht="33.75" customHeight="1" x14ac:dyDescent="0.25">
      <c r="A672" s="62"/>
      <c r="B672" s="62"/>
      <c r="C672" s="62"/>
      <c r="D672" s="237" t="s">
        <v>108</v>
      </c>
      <c r="E672" s="233"/>
      <c r="F672" s="238">
        <f t="shared" ref="F672:G672" si="288">SUM(F640:F671)</f>
        <v>198832.2</v>
      </c>
      <c r="G672" s="238">
        <f t="shared" si="288"/>
        <v>526018.80000000005</v>
      </c>
      <c r="H672" s="238">
        <f>SUM(H640:H671)</f>
        <v>724850.99999999988</v>
      </c>
      <c r="I672" s="238" t="e">
        <f>SUM(I641:I671)</f>
        <v>#REF!</v>
      </c>
      <c r="J672" s="238" t="e">
        <f>SUM(J641:J671)</f>
        <v>#REF!</v>
      </c>
      <c r="K672" s="238" t="e">
        <f>SUM(K641:K671)</f>
        <v>#REF!</v>
      </c>
      <c r="L672" s="238" t="e">
        <f>SUM(L641:L671)</f>
        <v>#REF!</v>
      </c>
      <c r="M672" s="116" t="e">
        <f t="shared" si="249"/>
        <v>#REF!</v>
      </c>
      <c r="N672" s="238" t="e">
        <f t="shared" ref="N672:X672" si="289">SUM(N641:N671)</f>
        <v>#REF!</v>
      </c>
      <c r="O672" s="238" t="e">
        <f t="shared" si="289"/>
        <v>#REF!</v>
      </c>
      <c r="P672" s="238" t="e">
        <f t="shared" si="289"/>
        <v>#REF!</v>
      </c>
      <c r="Q672" s="238" t="e">
        <f t="shared" si="289"/>
        <v>#REF!</v>
      </c>
      <c r="R672" s="238" t="e">
        <f t="shared" si="289"/>
        <v>#REF!</v>
      </c>
      <c r="S672" s="238" t="e">
        <f t="shared" si="289"/>
        <v>#REF!</v>
      </c>
      <c r="T672" s="238" t="e">
        <f t="shared" si="289"/>
        <v>#REF!</v>
      </c>
      <c r="U672" s="238" t="e">
        <f t="shared" si="289"/>
        <v>#REF!</v>
      </c>
      <c r="V672" s="238" t="e">
        <f t="shared" si="289"/>
        <v>#REF!</v>
      </c>
      <c r="W672" s="235" t="e">
        <f t="shared" si="289"/>
        <v>#REF!</v>
      </c>
      <c r="X672" s="235" t="e">
        <f t="shared" si="289"/>
        <v>#REF!</v>
      </c>
      <c r="Y672" s="234" t="e">
        <f t="shared" si="251"/>
        <v>#REF!</v>
      </c>
      <c r="Z672" s="235" t="e">
        <f>SUM(Z641:Z671)</f>
        <v>#REF!</v>
      </c>
      <c r="AA672" s="235" t="e">
        <f>SUM(AA641:AA671)</f>
        <v>#REF!</v>
      </c>
      <c r="AB672" s="235" t="e">
        <f t="shared" si="252"/>
        <v>#REF!</v>
      </c>
      <c r="AC672" s="239" t="e">
        <f t="shared" ref="AC672:AJ672" si="290">SUM(AC641:AC671)</f>
        <v>#REF!</v>
      </c>
      <c r="AD672" s="235" t="e">
        <f t="shared" si="290"/>
        <v>#REF!</v>
      </c>
      <c r="AE672" s="235" t="e">
        <f t="shared" si="290"/>
        <v>#REF!</v>
      </c>
      <c r="AF672" s="235" t="e">
        <f t="shared" si="290"/>
        <v>#REF!</v>
      </c>
      <c r="AG672" s="235" t="e">
        <f t="shared" si="290"/>
        <v>#REF!</v>
      </c>
      <c r="AH672" s="235" t="e">
        <f t="shared" si="290"/>
        <v>#REF!</v>
      </c>
      <c r="AI672" s="235" t="e">
        <f t="shared" si="290"/>
        <v>#REF!</v>
      </c>
      <c r="AJ672" s="235" t="e">
        <f t="shared" si="290"/>
        <v>#REF!</v>
      </c>
      <c r="AK672" s="236" t="e">
        <f t="shared" si="253"/>
        <v>#REF!</v>
      </c>
      <c r="AL672" s="238">
        <f t="shared" ref="AL672:AM672" si="291">SUM(AL640:AL671)</f>
        <v>813278.6</v>
      </c>
      <c r="AM672" s="238">
        <f t="shared" si="291"/>
        <v>461131.16999999993</v>
      </c>
    </row>
    <row r="673" spans="1:39" ht="33.75" customHeight="1" x14ac:dyDescent="0.25">
      <c r="A673" s="62"/>
      <c r="B673" s="62"/>
      <c r="C673" s="62"/>
      <c r="D673" s="237"/>
      <c r="E673" s="233"/>
      <c r="F673" s="240">
        <f t="shared" ref="F673:G673" si="292">F637</f>
        <v>198832.2</v>
      </c>
      <c r="G673" s="240">
        <f t="shared" si="292"/>
        <v>526018.80000000005</v>
      </c>
      <c r="H673" s="240">
        <f>H637</f>
        <v>724851</v>
      </c>
      <c r="I673" s="241"/>
      <c r="J673" s="241"/>
      <c r="K673" s="241"/>
      <c r="L673" s="241"/>
      <c r="M673" s="241"/>
      <c r="N673" s="241"/>
      <c r="O673" s="241"/>
      <c r="P673" s="36">
        <f>M673+N673</f>
        <v>0</v>
      </c>
      <c r="Q673" s="241"/>
      <c r="R673" s="241"/>
      <c r="S673" s="241"/>
      <c r="T673" s="241"/>
      <c r="U673" s="241"/>
      <c r="V673" s="241"/>
      <c r="W673" s="241"/>
      <c r="X673" s="241"/>
      <c r="Y673" s="241"/>
      <c r="Z673" s="241" t="e">
        <f>Z637-Z672</f>
        <v>#REF!</v>
      </c>
      <c r="AA673" s="241"/>
      <c r="AB673" s="241"/>
      <c r="AC673" s="242" t="e">
        <f t="shared" ref="AC673:AH673" si="293">AC637-AC672</f>
        <v>#REF!</v>
      </c>
      <c r="AD673" s="241" t="e">
        <f t="shared" si="293"/>
        <v>#REF!</v>
      </c>
      <c r="AE673" s="241" t="e">
        <f t="shared" si="293"/>
        <v>#REF!</v>
      </c>
      <c r="AF673" s="241" t="e">
        <f t="shared" si="293"/>
        <v>#REF!</v>
      </c>
      <c r="AG673" s="241" t="e">
        <f t="shared" si="293"/>
        <v>#REF!</v>
      </c>
      <c r="AH673" s="241" t="e">
        <f t="shared" si="293"/>
        <v>#REF!</v>
      </c>
      <c r="AI673" s="241"/>
      <c r="AJ673" s="241" t="e">
        <f>AJ637-AJ672</f>
        <v>#REF!</v>
      </c>
      <c r="AK673" s="236"/>
      <c r="AL673" s="240">
        <f>AL637</f>
        <v>813278.60000000009</v>
      </c>
      <c r="AM673" s="240">
        <f>AM637</f>
        <v>461131.16999999987</v>
      </c>
    </row>
    <row r="674" spans="1:39" ht="33.75" customHeight="1" x14ac:dyDescent="0.25">
      <c r="D674" s="243"/>
      <c r="E674" s="243"/>
      <c r="F674" s="244">
        <f t="shared" ref="F674:G674" si="294">F673-F672</f>
        <v>0</v>
      </c>
      <c r="G674" s="244">
        <f t="shared" si="294"/>
        <v>0</v>
      </c>
      <c r="H674" s="244">
        <f>H673-H672</f>
        <v>0</v>
      </c>
      <c r="I674" s="244" t="e">
        <f>I673-I672</f>
        <v>#REF!</v>
      </c>
      <c r="J674" s="244" t="e">
        <f>J673-J672</f>
        <v>#REF!</v>
      </c>
      <c r="K674" s="244" t="e">
        <f t="shared" ref="K674:AM674" si="295">K673-K672</f>
        <v>#REF!</v>
      </c>
      <c r="L674" s="244" t="e">
        <f t="shared" si="295"/>
        <v>#REF!</v>
      </c>
      <c r="M674" s="244" t="e">
        <f t="shared" si="295"/>
        <v>#REF!</v>
      </c>
      <c r="N674" s="244" t="e">
        <f t="shared" si="295"/>
        <v>#REF!</v>
      </c>
      <c r="O674" s="244" t="e">
        <f t="shared" si="295"/>
        <v>#REF!</v>
      </c>
      <c r="P674" s="244" t="e">
        <f t="shared" si="295"/>
        <v>#REF!</v>
      </c>
      <c r="Q674" s="244" t="e">
        <f t="shared" si="295"/>
        <v>#REF!</v>
      </c>
      <c r="R674" s="244" t="e">
        <f t="shared" si="295"/>
        <v>#REF!</v>
      </c>
      <c r="S674" s="244" t="e">
        <f t="shared" si="295"/>
        <v>#REF!</v>
      </c>
      <c r="T674" s="244" t="e">
        <f t="shared" si="295"/>
        <v>#REF!</v>
      </c>
      <c r="U674" s="244" t="e">
        <f t="shared" si="295"/>
        <v>#REF!</v>
      </c>
      <c r="V674" s="244" t="e">
        <f t="shared" si="295"/>
        <v>#REF!</v>
      </c>
      <c r="W674" s="244" t="e">
        <f t="shared" si="295"/>
        <v>#REF!</v>
      </c>
      <c r="X674" s="244" t="e">
        <f t="shared" si="295"/>
        <v>#REF!</v>
      </c>
      <c r="Y674" s="244" t="e">
        <f t="shared" si="295"/>
        <v>#REF!</v>
      </c>
      <c r="Z674" s="244" t="e">
        <f t="shared" si="295"/>
        <v>#REF!</v>
      </c>
      <c r="AA674" s="244" t="e">
        <f t="shared" si="295"/>
        <v>#REF!</v>
      </c>
      <c r="AB674" s="244" t="e">
        <f t="shared" si="295"/>
        <v>#REF!</v>
      </c>
      <c r="AC674" s="244" t="e">
        <f t="shared" si="295"/>
        <v>#REF!</v>
      </c>
      <c r="AD674" s="244" t="e">
        <f t="shared" si="295"/>
        <v>#REF!</v>
      </c>
      <c r="AE674" s="244" t="e">
        <f t="shared" si="295"/>
        <v>#REF!</v>
      </c>
      <c r="AF674" s="244" t="e">
        <f t="shared" si="295"/>
        <v>#REF!</v>
      </c>
      <c r="AG674" s="244" t="e">
        <f t="shared" si="295"/>
        <v>#REF!</v>
      </c>
      <c r="AH674" s="244" t="e">
        <f t="shared" si="295"/>
        <v>#REF!</v>
      </c>
      <c r="AI674" s="244" t="e">
        <f t="shared" si="295"/>
        <v>#REF!</v>
      </c>
      <c r="AJ674" s="244" t="e">
        <f t="shared" si="295"/>
        <v>#REF!</v>
      </c>
      <c r="AK674" s="244" t="e">
        <f t="shared" si="295"/>
        <v>#REF!</v>
      </c>
      <c r="AL674" s="244">
        <f>AL673-AL672</f>
        <v>0</v>
      </c>
      <c r="AM674" s="244">
        <f t="shared" si="295"/>
        <v>0</v>
      </c>
    </row>
    <row r="675" spans="1:39" ht="33.75" customHeight="1" x14ac:dyDescent="0.25">
      <c r="F675" s="96"/>
      <c r="G675" s="96"/>
      <c r="H675" s="125"/>
      <c r="I675" s="125"/>
      <c r="J675" s="125"/>
      <c r="K675" s="125"/>
      <c r="L675" s="125"/>
      <c r="M675" s="125"/>
      <c r="N675" s="125"/>
      <c r="O675" s="125"/>
      <c r="P675" s="126"/>
      <c r="Q675" s="125"/>
      <c r="R675" s="125"/>
      <c r="S675" s="125"/>
      <c r="T675" s="125"/>
      <c r="U675" s="125"/>
      <c r="V675" s="125"/>
      <c r="W675" s="125"/>
      <c r="X675" s="125"/>
      <c r="Y675" s="125"/>
      <c r="Z675" s="125"/>
      <c r="AA675" s="125"/>
      <c r="AB675" s="125"/>
      <c r="AC675" s="125"/>
      <c r="AD675" s="125"/>
      <c r="AE675" s="125"/>
      <c r="AF675" s="125"/>
      <c r="AG675" s="125"/>
      <c r="AH675" s="125"/>
      <c r="AI675" s="125"/>
      <c r="AJ675" s="125"/>
      <c r="AK675" s="125"/>
      <c r="AL675" s="125"/>
      <c r="AM675" s="125"/>
    </row>
    <row r="676" spans="1:39" ht="33.75" customHeight="1" x14ac:dyDescent="0.25">
      <c r="F676" s="96"/>
      <c r="G676" s="96"/>
      <c r="H676" s="96"/>
      <c r="I676" s="96"/>
      <c r="J676" s="63"/>
      <c r="K676" s="96"/>
      <c r="L676" s="96"/>
      <c r="M676" s="96"/>
      <c r="N676" s="96"/>
      <c r="O676" s="96"/>
      <c r="P676" s="6"/>
      <c r="Q676" s="96"/>
      <c r="R676" s="96"/>
      <c r="S676" s="96"/>
      <c r="T676" s="96"/>
      <c r="U676" s="96"/>
      <c r="V676" s="96"/>
      <c r="W676" s="96"/>
      <c r="X676" s="96"/>
      <c r="Y676" s="96"/>
      <c r="Z676" s="96"/>
      <c r="AA676" s="96"/>
      <c r="AB676" s="96"/>
      <c r="AC676" s="96"/>
      <c r="AD676" s="96"/>
      <c r="AE676" s="96"/>
      <c r="AF676" s="96"/>
      <c r="AG676" s="96"/>
      <c r="AH676" s="96"/>
      <c r="AI676" s="96"/>
      <c r="AJ676" s="96"/>
      <c r="AK676" s="96"/>
      <c r="AL676" s="96"/>
      <c r="AM676" s="96"/>
    </row>
    <row r="677" spans="1:39" ht="33.75" customHeight="1" x14ac:dyDescent="0.25">
      <c r="H677" s="96"/>
      <c r="I677" s="96"/>
      <c r="J677" s="63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  <c r="AA677" s="96"/>
      <c r="AB677" s="96"/>
      <c r="AC677" s="96"/>
      <c r="AD677" s="96"/>
      <c r="AE677" s="96"/>
      <c r="AF677" s="96"/>
      <c r="AG677" s="96"/>
      <c r="AH677" s="96"/>
      <c r="AI677" s="96"/>
      <c r="AJ677" s="96"/>
      <c r="AK677" s="96"/>
      <c r="AL677" s="96"/>
      <c r="AM677" s="96"/>
    </row>
  </sheetData>
  <mergeCells count="13">
    <mergeCell ref="E1:H1"/>
    <mergeCell ref="D2:H2"/>
    <mergeCell ref="D3:H3"/>
    <mergeCell ref="A8:A9"/>
    <mergeCell ref="A4:AM4"/>
    <mergeCell ref="A6:AK6"/>
    <mergeCell ref="B8:B9"/>
    <mergeCell ref="C8:C9"/>
    <mergeCell ref="D8:D9"/>
    <mergeCell ref="E8:E9"/>
    <mergeCell ref="H8:AM8"/>
    <mergeCell ref="F8:F9"/>
    <mergeCell ref="G8:G9"/>
  </mergeCells>
  <phoneticPr fontId="12" type="noConversion"/>
  <pageMargins left="0.65" right="0.23622047244094491" top="0.23622047244094491" bottom="0.15748031496062992" header="0.31496062992125984" footer="0.31496062992125984"/>
  <pageSetup paperSize="9" scale="59" fitToHeight="0" orientation="portrait" r:id="rId1"/>
  <ignoredErrors>
    <ignoredError sqref="C46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2023-2025г</vt:lpstr>
      <vt:lpstr>'2023-2025г'!Заголовки_для_печати</vt:lpstr>
      <vt:lpstr>'2023-2025г'!Область_печати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Алексеевна Белоусова</dc:creator>
  <cp:lastModifiedBy>Татьяна Алексеевна Белоусова</cp:lastModifiedBy>
  <cp:lastPrinted>2022-11-14T08:40:26Z</cp:lastPrinted>
  <dcterms:created xsi:type="dcterms:W3CDTF">2013-12-16T06:26:47Z</dcterms:created>
  <dcterms:modified xsi:type="dcterms:W3CDTF">2022-11-14T13:46:22Z</dcterms:modified>
</cp:coreProperties>
</file>