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45" windowWidth="19440" windowHeight="6060"/>
  </bookViews>
  <sheets>
    <sheet name="2023-2025г" sheetId="1" r:id="rId1"/>
  </sheets>
  <definedNames>
    <definedName name="_xlnm.Print_Titles" localSheetId="0">'2023-2025г'!$8:$10</definedName>
    <definedName name="_xlnm.Print_Area" localSheetId="0">'2023-2025г'!$A$1:$AM$667</definedName>
  </definedNames>
  <calcPr calcId="124519" iterateDelta="1E-4"/>
</workbook>
</file>

<file path=xl/calcChain.xml><?xml version="1.0" encoding="utf-8"?>
<calcChain xmlns="http://schemas.openxmlformats.org/spreadsheetml/2006/main">
  <c r="H465" i="1"/>
  <c r="AM381"/>
  <c r="AM383"/>
  <c r="AM386"/>
  <c r="AM384"/>
  <c r="F238" l="1"/>
  <c r="F135"/>
  <c r="F125" l="1"/>
  <c r="F595"/>
  <c r="AL343" l="1"/>
  <c r="AL195"/>
  <c r="H694" l="1"/>
  <c r="AM343" l="1"/>
  <c r="AM594"/>
  <c r="AL594"/>
  <c r="G594"/>
  <c r="G693" l="1"/>
  <c r="AM302" l="1"/>
  <c r="AL302"/>
  <c r="AM294"/>
  <c r="AL294"/>
  <c r="AM135"/>
  <c r="AL135"/>
  <c r="AL196"/>
  <c r="AM198" l="1"/>
  <c r="AL423" l="1"/>
  <c r="AM183" l="1"/>
  <c r="AM182" s="1"/>
  <c r="AL183"/>
  <c r="AL182" s="1"/>
  <c r="AL296" l="1"/>
  <c r="G668" l="1"/>
  <c r="AM332" l="1"/>
  <c r="AL332"/>
  <c r="G332"/>
  <c r="H334"/>
  <c r="F343" l="1"/>
  <c r="F423"/>
  <c r="G457" l="1"/>
  <c r="AM534" l="1"/>
  <c r="AM533" s="1"/>
  <c r="AL534"/>
  <c r="AL533" s="1"/>
  <c r="G346"/>
  <c r="F332"/>
  <c r="H335"/>
  <c r="H333"/>
  <c r="AD414"/>
  <c r="H409"/>
  <c r="G410"/>
  <c r="F410"/>
  <c r="F406" s="1"/>
  <c r="H413"/>
  <c r="H412"/>
  <c r="H411"/>
  <c r="F399"/>
  <c r="H399" s="1"/>
  <c r="G399"/>
  <c r="G394" s="1"/>
  <c r="H402"/>
  <c r="H401"/>
  <c r="H400"/>
  <c r="H297"/>
  <c r="H332" l="1"/>
  <c r="F394"/>
  <c r="H410"/>
  <c r="G406"/>
  <c r="AM652" l="1"/>
  <c r="AL652"/>
  <c r="G640" l="1"/>
  <c r="G639" s="1"/>
  <c r="G638" s="1"/>
  <c r="G624" l="1"/>
  <c r="G623" s="1"/>
  <c r="F624"/>
  <c r="F623" s="1"/>
  <c r="H629"/>
  <c r="H628"/>
  <c r="G599"/>
  <c r="F594"/>
  <c r="F593" s="1"/>
  <c r="H624" l="1"/>
  <c r="G110"/>
  <c r="AM134"/>
  <c r="AL134"/>
  <c r="G134"/>
  <c r="AM86"/>
  <c r="AL86"/>
  <c r="H88"/>
  <c r="G87"/>
  <c r="G86" s="1"/>
  <c r="AM50"/>
  <c r="AL50"/>
  <c r="G50"/>
  <c r="H138" l="1"/>
  <c r="F134"/>
  <c r="F17" l="1"/>
  <c r="G223"/>
  <c r="H398"/>
  <c r="G226" l="1"/>
  <c r="H186" l="1"/>
  <c r="F156"/>
  <c r="H187"/>
  <c r="H185"/>
  <c r="H184"/>
  <c r="F183"/>
  <c r="H183" s="1"/>
  <c r="AM188"/>
  <c r="AM181" s="1"/>
  <c r="AL188"/>
  <c r="AL181" s="1"/>
  <c r="F182" l="1"/>
  <c r="H302"/>
  <c r="AM195" l="1"/>
  <c r="AL529" l="1"/>
  <c r="AL525"/>
  <c r="AM521"/>
  <c r="AL521"/>
  <c r="AM494"/>
  <c r="AL494"/>
  <c r="AL74"/>
  <c r="G632" l="1"/>
  <c r="H566" l="1"/>
  <c r="H523"/>
  <c r="H522"/>
  <c r="H520"/>
  <c r="AM457"/>
  <c r="AL457"/>
  <c r="F435" l="1"/>
  <c r="AM74"/>
  <c r="F521" l="1"/>
  <c r="F564"/>
  <c r="AL307" l="1"/>
  <c r="AM604" l="1"/>
  <c r="AL604"/>
  <c r="AM142" l="1"/>
  <c r="AM141" s="1"/>
  <c r="AM684" s="1"/>
  <c r="AL142"/>
  <c r="AL141" s="1"/>
  <c r="AL684" s="1"/>
  <c r="AM538"/>
  <c r="AL538"/>
  <c r="H536" l="1"/>
  <c r="H535"/>
  <c r="H348"/>
  <c r="H347"/>
  <c r="G225" l="1"/>
  <c r="G224" s="1"/>
  <c r="F226"/>
  <c r="F225" s="1"/>
  <c r="F224" s="1"/>
  <c r="F205"/>
  <c r="G205"/>
  <c r="H207"/>
  <c r="H206"/>
  <c r="F165"/>
  <c r="H166"/>
  <c r="H167"/>
  <c r="H164"/>
  <c r="H163"/>
  <c r="H162"/>
  <c r="H205" l="1"/>
  <c r="G165"/>
  <c r="H165" s="1"/>
  <c r="H431"/>
  <c r="H428"/>
  <c r="G427"/>
  <c r="F427"/>
  <c r="F426" s="1"/>
  <c r="G340" l="1"/>
  <c r="F346"/>
  <c r="F457"/>
  <c r="F455"/>
  <c r="H456"/>
  <c r="H458"/>
  <c r="H459"/>
  <c r="H460"/>
  <c r="H461"/>
  <c r="H462"/>
  <c r="H463"/>
  <c r="Y456"/>
  <c r="AB456" s="1"/>
  <c r="AE456" s="1"/>
  <c r="AH456" s="1"/>
  <c r="AK456" s="1"/>
  <c r="Y457"/>
  <c r="Z457"/>
  <c r="Y458"/>
  <c r="AB458" s="1"/>
  <c r="AE458" s="1"/>
  <c r="AH458" s="1"/>
  <c r="AK458" s="1"/>
  <c r="M459"/>
  <c r="O459"/>
  <c r="R459"/>
  <c r="M460"/>
  <c r="N460"/>
  <c r="Z460"/>
  <c r="Z459" s="1"/>
  <c r="M461"/>
  <c r="P461" s="1"/>
  <c r="S461" s="1"/>
  <c r="V461" s="1"/>
  <c r="Y461" s="1"/>
  <c r="AB461" s="1"/>
  <c r="AE461" s="1"/>
  <c r="AH461" s="1"/>
  <c r="AK461" s="1"/>
  <c r="P462"/>
  <c r="S462" s="1"/>
  <c r="V462" s="1"/>
  <c r="Y462" s="1"/>
  <c r="AB462" s="1"/>
  <c r="AE462" s="1"/>
  <c r="AH462" s="1"/>
  <c r="AK462" s="1"/>
  <c r="M463"/>
  <c r="AB463"/>
  <c r="G534"/>
  <c r="G533" s="1"/>
  <c r="F534"/>
  <c r="F519"/>
  <c r="H519" s="1"/>
  <c r="H346" l="1"/>
  <c r="F533"/>
  <c r="H533" s="1"/>
  <c r="H534"/>
  <c r="H457"/>
  <c r="P460"/>
  <c r="S460" s="1"/>
  <c r="V460" s="1"/>
  <c r="Y460" s="1"/>
  <c r="AB460" s="1"/>
  <c r="AE460" s="1"/>
  <c r="AH460" s="1"/>
  <c r="AK460" s="1"/>
  <c r="P459"/>
  <c r="S459" s="1"/>
  <c r="V459" s="1"/>
  <c r="Y459" s="1"/>
  <c r="AB459" s="1"/>
  <c r="AE459" s="1"/>
  <c r="AH459" s="1"/>
  <c r="AK459" s="1"/>
  <c r="AB457"/>
  <c r="AE457" s="1"/>
  <c r="AH457" s="1"/>
  <c r="AK457" s="1"/>
  <c r="F340" l="1"/>
  <c r="F174" l="1"/>
  <c r="H178" l="1"/>
  <c r="J178" s="1"/>
  <c r="M178" s="1"/>
  <c r="P178" s="1"/>
  <c r="S178" s="1"/>
  <c r="V178" s="1"/>
  <c r="Y178" s="1"/>
  <c r="AB178" s="1"/>
  <c r="AE178" s="1"/>
  <c r="AH178" s="1"/>
  <c r="AK178" s="1"/>
  <c r="G156"/>
  <c r="H160"/>
  <c r="H143"/>
  <c r="G142"/>
  <c r="H142" s="1"/>
  <c r="G141" l="1"/>
  <c r="H87"/>
  <c r="H86"/>
  <c r="H84"/>
  <c r="H83"/>
  <c r="G82"/>
  <c r="F82"/>
  <c r="H627"/>
  <c r="H626"/>
  <c r="H625"/>
  <c r="H601"/>
  <c r="H600"/>
  <c r="F632"/>
  <c r="F631" s="1"/>
  <c r="H141" l="1"/>
  <c r="G684"/>
  <c r="H684" s="1"/>
  <c r="H623"/>
  <c r="H599"/>
  <c r="G126"/>
  <c r="H161"/>
  <c r="H502"/>
  <c r="H15"/>
  <c r="AL180" l="1"/>
  <c r="AM180"/>
  <c r="AM474"/>
  <c r="AL474"/>
  <c r="AM471"/>
  <c r="AL471"/>
  <c r="AM468"/>
  <c r="AL468"/>
  <c r="AL513"/>
  <c r="AL512" s="1"/>
  <c r="AM512"/>
  <c r="AL381"/>
  <c r="AM307"/>
  <c r="AL376"/>
  <c r="AL373"/>
  <c r="AM370"/>
  <c r="AL370"/>
  <c r="G181"/>
  <c r="G180" s="1"/>
  <c r="H191"/>
  <c r="H182"/>
  <c r="AM453"/>
  <c r="AL453"/>
  <c r="F181" l="1"/>
  <c r="F180" l="1"/>
  <c r="H181"/>
  <c r="H180" l="1"/>
  <c r="J502" l="1"/>
  <c r="M502" s="1"/>
  <c r="P502" s="1"/>
  <c r="S502" s="1"/>
  <c r="V502" s="1"/>
  <c r="Y502" s="1"/>
  <c r="AB502" s="1"/>
  <c r="AE502" s="1"/>
  <c r="AH502" s="1"/>
  <c r="AK502" s="1"/>
  <c r="AL367"/>
  <c r="AL364"/>
  <c r="AM126"/>
  <c r="AL126"/>
  <c r="H111" l="1"/>
  <c r="H617"/>
  <c r="AM20" l="1"/>
  <c r="AL20"/>
  <c r="H238"/>
  <c r="AM156" l="1"/>
  <c r="AL156"/>
  <c r="AM632" l="1"/>
  <c r="AL632"/>
  <c r="H634" l="1"/>
  <c r="G699" l="1"/>
  <c r="F699"/>
  <c r="F697"/>
  <c r="G678"/>
  <c r="G677"/>
  <c r="F673"/>
  <c r="G395"/>
  <c r="AL395"/>
  <c r="AM395"/>
  <c r="AM466" l="1"/>
  <c r="AM465" s="1"/>
  <c r="AL466"/>
  <c r="AL465" s="1"/>
  <c r="G466"/>
  <c r="H467"/>
  <c r="H466" l="1"/>
  <c r="G465"/>
  <c r="H541"/>
  <c r="J541" s="1"/>
  <c r="M541" s="1"/>
  <c r="P541" s="1"/>
  <c r="S541" s="1"/>
  <c r="V541" s="1"/>
  <c r="Y541" s="1"/>
  <c r="AB541" s="1"/>
  <c r="AE541" s="1"/>
  <c r="AH541" s="1"/>
  <c r="AK541" s="1"/>
  <c r="H313" l="1"/>
  <c r="F312"/>
  <c r="H312" s="1"/>
  <c r="H223" l="1"/>
  <c r="AM123"/>
  <c r="AL123"/>
  <c r="H128"/>
  <c r="H127"/>
  <c r="F126"/>
  <c r="F123" s="1"/>
  <c r="G123"/>
  <c r="H633"/>
  <c r="H51"/>
  <c r="H50"/>
  <c r="AM49"/>
  <c r="AL49"/>
  <c r="G49"/>
  <c r="F610"/>
  <c r="G593"/>
  <c r="G592" s="1"/>
  <c r="H126" l="1"/>
  <c r="AL593"/>
  <c r="F407" l="1"/>
  <c r="H345"/>
  <c r="AM312"/>
  <c r="AM455"/>
  <c r="AL455"/>
  <c r="H464"/>
  <c r="H121" l="1"/>
  <c r="H175"/>
  <c r="AM391"/>
  <c r="AM564"/>
  <c r="AL564"/>
  <c r="AJ564"/>
  <c r="AI564"/>
  <c r="AG564"/>
  <c r="AF564"/>
  <c r="AD564"/>
  <c r="AC564"/>
  <c r="AA564"/>
  <c r="Z564"/>
  <c r="X564"/>
  <c r="W564"/>
  <c r="U564"/>
  <c r="T564"/>
  <c r="R564"/>
  <c r="Q564"/>
  <c r="O564"/>
  <c r="N564"/>
  <c r="L564"/>
  <c r="K564"/>
  <c r="I564"/>
  <c r="G564"/>
  <c r="AM426" l="1"/>
  <c r="AL426"/>
  <c r="G426"/>
  <c r="H430"/>
  <c r="H429"/>
  <c r="H427"/>
  <c r="AM328"/>
  <c r="AL328"/>
  <c r="G328"/>
  <c r="F328"/>
  <c r="H331"/>
  <c r="F453"/>
  <c r="H453" s="1"/>
  <c r="H454"/>
  <c r="H426" l="1"/>
  <c r="AM373"/>
  <c r="AM376"/>
  <c r="AM367"/>
  <c r="AM364"/>
  <c r="AM424" l="1"/>
  <c r="AL424"/>
  <c r="H204"/>
  <c r="H170"/>
  <c r="F106"/>
  <c r="H595"/>
  <c r="F592"/>
  <c r="AM345" l="1"/>
  <c r="AM295"/>
  <c r="AL295"/>
  <c r="AL345"/>
  <c r="AM169" l="1"/>
  <c r="AM168" s="1"/>
  <c r="AL169"/>
  <c r="AM116"/>
  <c r="AL116"/>
  <c r="AL168" l="1"/>
  <c r="H425"/>
  <c r="AM615" l="1"/>
  <c r="AL615"/>
  <c r="AM593" l="1"/>
  <c r="H594"/>
  <c r="G130" l="1"/>
  <c r="F116"/>
  <c r="H77"/>
  <c r="F424" l="1"/>
  <c r="H424" s="1"/>
  <c r="G455"/>
  <c r="AM610"/>
  <c r="G610"/>
  <c r="AL610"/>
  <c r="H613"/>
  <c r="H612"/>
  <c r="H611"/>
  <c r="F169"/>
  <c r="F168" l="1"/>
  <c r="H168" s="1"/>
  <c r="F686"/>
  <c r="F95"/>
  <c r="F64" l="1"/>
  <c r="F585"/>
  <c r="AM45" l="1"/>
  <c r="AL45"/>
  <c r="H47"/>
  <c r="G45"/>
  <c r="H49"/>
  <c r="AM340" l="1"/>
  <c r="AL340"/>
  <c r="AM318"/>
  <c r="AL318"/>
  <c r="AM296"/>
  <c r="AM288"/>
  <c r="AL288"/>
  <c r="AM351"/>
  <c r="AL351"/>
  <c r="G351"/>
  <c r="F351"/>
  <c r="F350" s="1"/>
  <c r="F317" s="1"/>
  <c r="G318"/>
  <c r="AM356"/>
  <c r="AL356"/>
  <c r="AM350" l="1"/>
  <c r="AL350"/>
  <c r="AM336"/>
  <c r="AL336"/>
  <c r="G336"/>
  <c r="G422"/>
  <c r="AM422"/>
  <c r="AL422"/>
  <c r="F422"/>
  <c r="AM419" l="1"/>
  <c r="AL419"/>
  <c r="G419"/>
  <c r="F419"/>
  <c r="AM416"/>
  <c r="AL416"/>
  <c r="G416"/>
  <c r="F416"/>
  <c r="AM407"/>
  <c r="AM406" s="1"/>
  <c r="AL407"/>
  <c r="AL406" s="1"/>
  <c r="G407"/>
  <c r="G403"/>
  <c r="F403"/>
  <c r="F395"/>
  <c r="G356"/>
  <c r="G350" s="1"/>
  <c r="H350" s="1"/>
  <c r="AM322"/>
  <c r="AL322"/>
  <c r="G322"/>
  <c r="F322"/>
  <c r="AM415" l="1"/>
  <c r="F415"/>
  <c r="G415"/>
  <c r="AL415"/>
  <c r="G56"/>
  <c r="G55" s="1"/>
  <c r="G54" s="1"/>
  <c r="G673" s="1"/>
  <c r="AM130" l="1"/>
  <c r="H321"/>
  <c r="H320"/>
  <c r="H319"/>
  <c r="H23"/>
  <c r="F20" l="1"/>
  <c r="F19" s="1"/>
  <c r="F494"/>
  <c r="H496"/>
  <c r="J496" s="1"/>
  <c r="M496" s="1"/>
  <c r="P496" s="1"/>
  <c r="S496" s="1"/>
  <c r="V496" s="1"/>
  <c r="Y496" s="1"/>
  <c r="AB496" s="1"/>
  <c r="AE496" s="1"/>
  <c r="AH496" s="1"/>
  <c r="AK496" s="1"/>
  <c r="F491"/>
  <c r="H393"/>
  <c r="H392"/>
  <c r="H441"/>
  <c r="F483" l="1"/>
  <c r="G89"/>
  <c r="H40"/>
  <c r="G37"/>
  <c r="G221"/>
  <c r="G220" s="1"/>
  <c r="G219" s="1"/>
  <c r="G697" s="1"/>
  <c r="H299"/>
  <c r="H298"/>
  <c r="H291"/>
  <c r="H290"/>
  <c r="H289"/>
  <c r="G14"/>
  <c r="G671" s="1"/>
  <c r="G17"/>
  <c r="G28"/>
  <c r="G27" s="1"/>
  <c r="G670" s="1"/>
  <c r="G32"/>
  <c r="G41"/>
  <c r="G52"/>
  <c r="G59"/>
  <c r="G58" s="1"/>
  <c r="G675" s="1"/>
  <c r="G62"/>
  <c r="G109"/>
  <c r="G105" s="1"/>
  <c r="G679" s="1"/>
  <c r="G116"/>
  <c r="G115" s="1"/>
  <c r="G681" s="1"/>
  <c r="G122"/>
  <c r="G145"/>
  <c r="G147"/>
  <c r="G154"/>
  <c r="G153" s="1"/>
  <c r="G172"/>
  <c r="G174"/>
  <c r="G195"/>
  <c r="G194" s="1"/>
  <c r="G210"/>
  <c r="G209" s="1"/>
  <c r="G694" s="1"/>
  <c r="G214"/>
  <c r="G217"/>
  <c r="G237"/>
  <c r="G236" s="1"/>
  <c r="G239"/>
  <c r="G245"/>
  <c r="G250"/>
  <c r="G249" s="1"/>
  <c r="G280"/>
  <c r="G288"/>
  <c r="G292"/>
  <c r="G296"/>
  <c r="G300"/>
  <c r="G304"/>
  <c r="G326"/>
  <c r="G317" s="1"/>
  <c r="G391"/>
  <c r="G390" s="1"/>
  <c r="G435"/>
  <c r="G440"/>
  <c r="G444"/>
  <c r="G484"/>
  <c r="G491"/>
  <c r="G498"/>
  <c r="G501"/>
  <c r="G521"/>
  <c r="G525"/>
  <c r="G529"/>
  <c r="G545"/>
  <c r="G548"/>
  <c r="G554"/>
  <c r="G557"/>
  <c r="G559"/>
  <c r="G563"/>
  <c r="G571"/>
  <c r="G576"/>
  <c r="G575" s="1"/>
  <c r="G588"/>
  <c r="G621"/>
  <c r="G620" s="1"/>
  <c r="G609" s="1"/>
  <c r="G635"/>
  <c r="G631" s="1"/>
  <c r="G651"/>
  <c r="G650" s="1"/>
  <c r="G649" s="1"/>
  <c r="G701" s="1"/>
  <c r="G661"/>
  <c r="G660" s="1"/>
  <c r="G665"/>
  <c r="G61" l="1"/>
  <c r="G676" s="1"/>
  <c r="G144"/>
  <c r="G685" s="1"/>
  <c r="H632"/>
  <c r="G562"/>
  <c r="G698"/>
  <c r="G682"/>
  <c r="G235"/>
  <c r="G700"/>
  <c r="G193"/>
  <c r="G434"/>
  <c r="G36"/>
  <c r="G31" s="1"/>
  <c r="G316"/>
  <c r="G315" s="1"/>
  <c r="G689" s="1"/>
  <c r="G287"/>
  <c r="G279" s="1"/>
  <c r="G688" s="1"/>
  <c r="G524"/>
  <c r="G659"/>
  <c r="G544"/>
  <c r="G553"/>
  <c r="G543"/>
  <c r="G171"/>
  <c r="G687" s="1"/>
  <c r="G552"/>
  <c r="G696" s="1"/>
  <c r="G497"/>
  <c r="G483" s="1"/>
  <c r="G482" s="1"/>
  <c r="G691" s="1"/>
  <c r="G244"/>
  <c r="G243" s="1"/>
  <c r="G129"/>
  <c r="G13"/>
  <c r="G12" s="1"/>
  <c r="G11" s="1"/>
  <c r="G213"/>
  <c r="G570"/>
  <c r="G569"/>
  <c r="AM435"/>
  <c r="AM292"/>
  <c r="AM239"/>
  <c r="AM29"/>
  <c r="AM28" s="1"/>
  <c r="AM27" s="1"/>
  <c r="AM670" s="1"/>
  <c r="G433" l="1"/>
  <c r="G690" s="1"/>
  <c r="G140"/>
  <c r="G518"/>
  <c r="G692" s="1"/>
  <c r="G26"/>
  <c r="G686"/>
  <c r="G608"/>
  <c r="G672"/>
  <c r="G104"/>
  <c r="G683"/>
  <c r="G658"/>
  <c r="G657" s="1"/>
  <c r="G674"/>
  <c r="G568"/>
  <c r="G542"/>
  <c r="G212"/>
  <c r="AM280"/>
  <c r="AL292"/>
  <c r="AM300"/>
  <c r="AL300"/>
  <c r="AJ300"/>
  <c r="AI300"/>
  <c r="AG300"/>
  <c r="AF300"/>
  <c r="AD300"/>
  <c r="AC300"/>
  <c r="AA300"/>
  <c r="Z300"/>
  <c r="X300"/>
  <c r="W300"/>
  <c r="U300"/>
  <c r="T300"/>
  <c r="R300"/>
  <c r="Q300"/>
  <c r="O300"/>
  <c r="N300"/>
  <c r="L300"/>
  <c r="K300"/>
  <c r="I300"/>
  <c r="AL239"/>
  <c r="AL130"/>
  <c r="AL52"/>
  <c r="AL29"/>
  <c r="AL28" s="1"/>
  <c r="AL27" s="1"/>
  <c r="AL670" s="1"/>
  <c r="G278" l="1"/>
  <c r="G242" s="1"/>
  <c r="G208"/>
  <c r="G25" s="1"/>
  <c r="G695"/>
  <c r="G702" s="1"/>
  <c r="F29"/>
  <c r="F98"/>
  <c r="H98" s="1"/>
  <c r="H95"/>
  <c r="F584"/>
  <c r="H62"/>
  <c r="H239"/>
  <c r="J239" s="1"/>
  <c r="M239" s="1"/>
  <c r="H303"/>
  <c r="J303" s="1"/>
  <c r="J302"/>
  <c r="M302" s="1"/>
  <c r="P302" s="1"/>
  <c r="S302" s="1"/>
  <c r="V302" s="1"/>
  <c r="Y302" s="1"/>
  <c r="AB302" s="1"/>
  <c r="AE302" s="1"/>
  <c r="AH302" s="1"/>
  <c r="AK302" s="1"/>
  <c r="H301"/>
  <c r="H295"/>
  <c r="F292"/>
  <c r="H292" s="1"/>
  <c r="J292" s="1"/>
  <c r="M292" s="1"/>
  <c r="P292" s="1"/>
  <c r="S292" s="1"/>
  <c r="F300"/>
  <c r="H296"/>
  <c r="H288"/>
  <c r="H494"/>
  <c r="F270"/>
  <c r="F266"/>
  <c r="H266" s="1"/>
  <c r="H106"/>
  <c r="F105"/>
  <c r="F679" s="1"/>
  <c r="F130"/>
  <c r="F129" s="1"/>
  <c r="F683" s="1"/>
  <c r="H631"/>
  <c r="F635"/>
  <c r="H294"/>
  <c r="H293"/>
  <c r="H560"/>
  <c r="J560" s="1"/>
  <c r="M560" s="1"/>
  <c r="P560" s="1"/>
  <c r="S560" s="1"/>
  <c r="V560" s="1"/>
  <c r="Y560" s="1"/>
  <c r="AB560" s="1"/>
  <c r="AE560" s="1"/>
  <c r="AH560" s="1"/>
  <c r="AK560" s="1"/>
  <c r="J320"/>
  <c r="H447"/>
  <c r="H446"/>
  <c r="H445"/>
  <c r="AM444"/>
  <c r="AL444"/>
  <c r="AJ444"/>
  <c r="AI444"/>
  <c r="AG444"/>
  <c r="AF444"/>
  <c r="AE444"/>
  <c r="AD444"/>
  <c r="AC444"/>
  <c r="AA444"/>
  <c r="Z444"/>
  <c r="X444"/>
  <c r="W444"/>
  <c r="U444"/>
  <c r="T444"/>
  <c r="Q444"/>
  <c r="O444"/>
  <c r="N444"/>
  <c r="L444"/>
  <c r="K444"/>
  <c r="I444"/>
  <c r="F444"/>
  <c r="H444" s="1"/>
  <c r="F440"/>
  <c r="F304"/>
  <c r="H304" s="1"/>
  <c r="H666"/>
  <c r="J666" s="1"/>
  <c r="M666" s="1"/>
  <c r="P666" s="1"/>
  <c r="S666" s="1"/>
  <c r="V666" s="1"/>
  <c r="Y666" s="1"/>
  <c r="AB666" s="1"/>
  <c r="AE666" s="1"/>
  <c r="AH666" s="1"/>
  <c r="AK666" s="1"/>
  <c r="H664"/>
  <c r="J664" s="1"/>
  <c r="M664" s="1"/>
  <c r="P664" s="1"/>
  <c r="S664" s="1"/>
  <c r="V664" s="1"/>
  <c r="Y664" s="1"/>
  <c r="AB664" s="1"/>
  <c r="AE664" s="1"/>
  <c r="AH664" s="1"/>
  <c r="AK664" s="1"/>
  <c r="H663"/>
  <c r="J663" s="1"/>
  <c r="M663" s="1"/>
  <c r="P663" s="1"/>
  <c r="S663" s="1"/>
  <c r="V663" s="1"/>
  <c r="Y663" s="1"/>
  <c r="AB663" s="1"/>
  <c r="AE663" s="1"/>
  <c r="AH663" s="1"/>
  <c r="AK663" s="1"/>
  <c r="H655"/>
  <c r="H654"/>
  <c r="H653"/>
  <c r="J653" s="1"/>
  <c r="M653" s="1"/>
  <c r="P653" s="1"/>
  <c r="S653" s="1"/>
  <c r="V653" s="1"/>
  <c r="Y653" s="1"/>
  <c r="AB653" s="1"/>
  <c r="AE653" s="1"/>
  <c r="AH653" s="1"/>
  <c r="AK653" s="1"/>
  <c r="H652"/>
  <c r="J652" s="1"/>
  <c r="M652" s="1"/>
  <c r="P652" s="1"/>
  <c r="S652" s="1"/>
  <c r="V652" s="1"/>
  <c r="Y652" s="1"/>
  <c r="AB652" s="1"/>
  <c r="AE652" s="1"/>
  <c r="AH652" s="1"/>
  <c r="AK652" s="1"/>
  <c r="H647"/>
  <c r="J647" s="1"/>
  <c r="M647" s="1"/>
  <c r="H646"/>
  <c r="J646" s="1"/>
  <c r="M646" s="1"/>
  <c r="P646" s="1"/>
  <c r="S646" s="1"/>
  <c r="V646" s="1"/>
  <c r="Y646" s="1"/>
  <c r="AB646" s="1"/>
  <c r="AE646" s="1"/>
  <c r="AH646" s="1"/>
  <c r="AK646" s="1"/>
  <c r="H645"/>
  <c r="J645" s="1"/>
  <c r="M645" s="1"/>
  <c r="H644"/>
  <c r="J644" s="1"/>
  <c r="M644" s="1"/>
  <c r="H643"/>
  <c r="J643" s="1"/>
  <c r="M643" s="1"/>
  <c r="H642"/>
  <c r="J642" s="1"/>
  <c r="M642" s="1"/>
  <c r="P642" s="1"/>
  <c r="S642" s="1"/>
  <c r="V642" s="1"/>
  <c r="Y642" s="1"/>
  <c r="AB642" s="1"/>
  <c r="AE642" s="1"/>
  <c r="AH642" s="1"/>
  <c r="AK642" s="1"/>
  <c r="H641"/>
  <c r="J641" s="1"/>
  <c r="M641" s="1"/>
  <c r="P641" s="1"/>
  <c r="S641" s="1"/>
  <c r="V641" s="1"/>
  <c r="Y641" s="1"/>
  <c r="AB641" s="1"/>
  <c r="AE641" s="1"/>
  <c r="AH641" s="1"/>
  <c r="AK641" s="1"/>
  <c r="H640"/>
  <c r="H639"/>
  <c r="H638"/>
  <c r="H637"/>
  <c r="J637" s="1"/>
  <c r="M637" s="1"/>
  <c r="P637" s="1"/>
  <c r="S637" s="1"/>
  <c r="H636"/>
  <c r="J636" s="1"/>
  <c r="M636" s="1"/>
  <c r="P636" s="1"/>
  <c r="S636" s="1"/>
  <c r="V636" s="1"/>
  <c r="Y636" s="1"/>
  <c r="AB636" s="1"/>
  <c r="AE636" s="1"/>
  <c r="AH636" s="1"/>
  <c r="AK636" s="1"/>
  <c r="H622"/>
  <c r="J622" s="1"/>
  <c r="M622" s="1"/>
  <c r="P622" s="1"/>
  <c r="S622" s="1"/>
  <c r="V622" s="1"/>
  <c r="Y622" s="1"/>
  <c r="AB622" s="1"/>
  <c r="AE622" s="1"/>
  <c r="AH622" s="1"/>
  <c r="AK622" s="1"/>
  <c r="H614"/>
  <c r="H610"/>
  <c r="H602"/>
  <c r="J602" s="1"/>
  <c r="M602" s="1"/>
  <c r="P602" s="1"/>
  <c r="S602" s="1"/>
  <c r="V602" s="1"/>
  <c r="Y602" s="1"/>
  <c r="AB602" s="1"/>
  <c r="AE602" s="1"/>
  <c r="AH602" s="1"/>
  <c r="AK602" s="1"/>
  <c r="H598"/>
  <c r="H597"/>
  <c r="H596"/>
  <c r="J596" s="1"/>
  <c r="M596" s="1"/>
  <c r="P596" s="1"/>
  <c r="S596" s="1"/>
  <c r="V596" s="1"/>
  <c r="Y596" s="1"/>
  <c r="AB596" s="1"/>
  <c r="AE596" s="1"/>
  <c r="AH596" s="1"/>
  <c r="AK596" s="1"/>
  <c r="H591"/>
  <c r="J591" s="1"/>
  <c r="M591" s="1"/>
  <c r="H590"/>
  <c r="J590" s="1"/>
  <c r="M590" s="1"/>
  <c r="H589"/>
  <c r="J589" s="1"/>
  <c r="M589" s="1"/>
  <c r="H586"/>
  <c r="J586" s="1"/>
  <c r="M586" s="1"/>
  <c r="P586" s="1"/>
  <c r="H582"/>
  <c r="H581"/>
  <c r="J581" s="1"/>
  <c r="M581" s="1"/>
  <c r="P581" s="1"/>
  <c r="S581" s="1"/>
  <c r="V581" s="1"/>
  <c r="Y581" s="1"/>
  <c r="AB581" s="1"/>
  <c r="AE581" s="1"/>
  <c r="AH581" s="1"/>
  <c r="AK581" s="1"/>
  <c r="H580"/>
  <c r="J580" s="1"/>
  <c r="M580" s="1"/>
  <c r="P580" s="1"/>
  <c r="S580" s="1"/>
  <c r="V580" s="1"/>
  <c r="Y580" s="1"/>
  <c r="AB580" s="1"/>
  <c r="AE580" s="1"/>
  <c r="AH580" s="1"/>
  <c r="AK580" s="1"/>
  <c r="H579"/>
  <c r="J579" s="1"/>
  <c r="M579" s="1"/>
  <c r="P579" s="1"/>
  <c r="S579" s="1"/>
  <c r="V579" s="1"/>
  <c r="Y579" s="1"/>
  <c r="AB579" s="1"/>
  <c r="AE579" s="1"/>
  <c r="AH579" s="1"/>
  <c r="AK579" s="1"/>
  <c r="H578"/>
  <c r="J578" s="1"/>
  <c r="M578" s="1"/>
  <c r="P578" s="1"/>
  <c r="S578" s="1"/>
  <c r="V578" s="1"/>
  <c r="Y578" s="1"/>
  <c r="AB578" s="1"/>
  <c r="AE578" s="1"/>
  <c r="AH578" s="1"/>
  <c r="AK578" s="1"/>
  <c r="H577"/>
  <c r="J577" s="1"/>
  <c r="M577" s="1"/>
  <c r="P577" s="1"/>
  <c r="S577" s="1"/>
  <c r="V577" s="1"/>
  <c r="Y577" s="1"/>
  <c r="AB577" s="1"/>
  <c r="AE577" s="1"/>
  <c r="AH577" s="1"/>
  <c r="AK577" s="1"/>
  <c r="H574"/>
  <c r="J574" s="1"/>
  <c r="M574" s="1"/>
  <c r="P574" s="1"/>
  <c r="S574" s="1"/>
  <c r="V574" s="1"/>
  <c r="Y574" s="1"/>
  <c r="AB574" s="1"/>
  <c r="AE574" s="1"/>
  <c r="AH574" s="1"/>
  <c r="AK574" s="1"/>
  <c r="H573"/>
  <c r="J573" s="1"/>
  <c r="M573" s="1"/>
  <c r="P573" s="1"/>
  <c r="S573" s="1"/>
  <c r="V573" s="1"/>
  <c r="Y573" s="1"/>
  <c r="AB573" s="1"/>
  <c r="AE573" s="1"/>
  <c r="AH573" s="1"/>
  <c r="AK573" s="1"/>
  <c r="H572"/>
  <c r="J572" s="1"/>
  <c r="M572" s="1"/>
  <c r="P572" s="1"/>
  <c r="S572" s="1"/>
  <c r="V572" s="1"/>
  <c r="Y572" s="1"/>
  <c r="AB572" s="1"/>
  <c r="AE572" s="1"/>
  <c r="AH572" s="1"/>
  <c r="AK572" s="1"/>
  <c r="H565"/>
  <c r="H564" s="1"/>
  <c r="H558"/>
  <c r="J558" s="1"/>
  <c r="M558" s="1"/>
  <c r="P558" s="1"/>
  <c r="S558" s="1"/>
  <c r="V558" s="1"/>
  <c r="Y558" s="1"/>
  <c r="AB558" s="1"/>
  <c r="AE558" s="1"/>
  <c r="AH558" s="1"/>
  <c r="AK558" s="1"/>
  <c r="H556"/>
  <c r="J556" s="1"/>
  <c r="M556" s="1"/>
  <c r="P556" s="1"/>
  <c r="S556" s="1"/>
  <c r="V556" s="1"/>
  <c r="Y556" s="1"/>
  <c r="AB556" s="1"/>
  <c r="AE556" s="1"/>
  <c r="AH556" s="1"/>
  <c r="AK556" s="1"/>
  <c r="H555"/>
  <c r="J555" s="1"/>
  <c r="M555" s="1"/>
  <c r="P555" s="1"/>
  <c r="S555" s="1"/>
  <c r="V555" s="1"/>
  <c r="Y555" s="1"/>
  <c r="AB555" s="1"/>
  <c r="AE555" s="1"/>
  <c r="AH555" s="1"/>
  <c r="AK555" s="1"/>
  <c r="H550"/>
  <c r="J550" s="1"/>
  <c r="M550" s="1"/>
  <c r="P550" s="1"/>
  <c r="S550" s="1"/>
  <c r="V550" s="1"/>
  <c r="Y550" s="1"/>
  <c r="AB550" s="1"/>
  <c r="AE550" s="1"/>
  <c r="AH550" s="1"/>
  <c r="AK550" s="1"/>
  <c r="H549"/>
  <c r="J549" s="1"/>
  <c r="M549" s="1"/>
  <c r="P549" s="1"/>
  <c r="S549" s="1"/>
  <c r="V549" s="1"/>
  <c r="Y549" s="1"/>
  <c r="AB549" s="1"/>
  <c r="AE549" s="1"/>
  <c r="AH549" s="1"/>
  <c r="AK549" s="1"/>
  <c r="H547"/>
  <c r="J547" s="1"/>
  <c r="M547" s="1"/>
  <c r="P547" s="1"/>
  <c r="S547" s="1"/>
  <c r="V547" s="1"/>
  <c r="Y547" s="1"/>
  <c r="AB547" s="1"/>
  <c r="AE547" s="1"/>
  <c r="AH547" s="1"/>
  <c r="AK547" s="1"/>
  <c r="H546"/>
  <c r="J546" s="1"/>
  <c r="M546" s="1"/>
  <c r="P546" s="1"/>
  <c r="S546" s="1"/>
  <c r="V546" s="1"/>
  <c r="Y546" s="1"/>
  <c r="AB546" s="1"/>
  <c r="AE546" s="1"/>
  <c r="AH546" s="1"/>
  <c r="AK546" s="1"/>
  <c r="H532"/>
  <c r="J532" s="1"/>
  <c r="M532" s="1"/>
  <c r="P532" s="1"/>
  <c r="S532" s="1"/>
  <c r="V532" s="1"/>
  <c r="Y532" s="1"/>
  <c r="AB532" s="1"/>
  <c r="AE532" s="1"/>
  <c r="AH532" s="1"/>
  <c r="AK532" s="1"/>
  <c r="H531"/>
  <c r="J531" s="1"/>
  <c r="M531" s="1"/>
  <c r="P531" s="1"/>
  <c r="S531" s="1"/>
  <c r="V531" s="1"/>
  <c r="Y531" s="1"/>
  <c r="AB531" s="1"/>
  <c r="AE531" s="1"/>
  <c r="AH531" s="1"/>
  <c r="AK531" s="1"/>
  <c r="H530"/>
  <c r="J530" s="1"/>
  <c r="M530" s="1"/>
  <c r="P530" s="1"/>
  <c r="S530" s="1"/>
  <c r="V530" s="1"/>
  <c r="Y530" s="1"/>
  <c r="AB530" s="1"/>
  <c r="AE530" s="1"/>
  <c r="H528"/>
  <c r="J528" s="1"/>
  <c r="M528" s="1"/>
  <c r="P528" s="1"/>
  <c r="S528" s="1"/>
  <c r="V528" s="1"/>
  <c r="Y528" s="1"/>
  <c r="AB528" s="1"/>
  <c r="AE528" s="1"/>
  <c r="AH528" s="1"/>
  <c r="AK528" s="1"/>
  <c r="H527"/>
  <c r="J527" s="1"/>
  <c r="M527" s="1"/>
  <c r="P527" s="1"/>
  <c r="S527" s="1"/>
  <c r="V527" s="1"/>
  <c r="Y527" s="1"/>
  <c r="AB527" s="1"/>
  <c r="AE527" s="1"/>
  <c r="AH527" s="1"/>
  <c r="AK527" s="1"/>
  <c r="H526"/>
  <c r="J526" s="1"/>
  <c r="M526" s="1"/>
  <c r="P526" s="1"/>
  <c r="J522"/>
  <c r="M522" s="1"/>
  <c r="P522" s="1"/>
  <c r="S522" s="1"/>
  <c r="V522" s="1"/>
  <c r="Y522" s="1"/>
  <c r="AB522" s="1"/>
  <c r="AE522" s="1"/>
  <c r="H510"/>
  <c r="J510" s="1"/>
  <c r="M510" s="1"/>
  <c r="P510" s="1"/>
  <c r="S510" s="1"/>
  <c r="V510" s="1"/>
  <c r="Y510" s="1"/>
  <c r="AB510" s="1"/>
  <c r="AE510" s="1"/>
  <c r="AH510" s="1"/>
  <c r="AK510" s="1"/>
  <c r="H509"/>
  <c r="J509" s="1"/>
  <c r="M509" s="1"/>
  <c r="P509" s="1"/>
  <c r="S509" s="1"/>
  <c r="V509" s="1"/>
  <c r="Y509" s="1"/>
  <c r="AB509" s="1"/>
  <c r="AE509" s="1"/>
  <c r="AH509" s="1"/>
  <c r="AK509" s="1"/>
  <c r="H508"/>
  <c r="J508" s="1"/>
  <c r="M508" s="1"/>
  <c r="P508" s="1"/>
  <c r="S508" s="1"/>
  <c r="V508" s="1"/>
  <c r="Y508" s="1"/>
  <c r="AB508" s="1"/>
  <c r="AE508" s="1"/>
  <c r="AH508" s="1"/>
  <c r="AK508" s="1"/>
  <c r="H507"/>
  <c r="J507" s="1"/>
  <c r="M507" s="1"/>
  <c r="P507" s="1"/>
  <c r="S507" s="1"/>
  <c r="V507" s="1"/>
  <c r="Y507" s="1"/>
  <c r="AB507" s="1"/>
  <c r="AE507" s="1"/>
  <c r="AH507" s="1"/>
  <c r="AK507" s="1"/>
  <c r="H506"/>
  <c r="H505"/>
  <c r="H504"/>
  <c r="J504" s="1"/>
  <c r="AO501" s="1"/>
  <c r="H503"/>
  <c r="J503" s="1"/>
  <c r="M503" s="1"/>
  <c r="P503" s="1"/>
  <c r="S503" s="1"/>
  <c r="V503" s="1"/>
  <c r="Y503" s="1"/>
  <c r="AB503" s="1"/>
  <c r="AE503" s="1"/>
  <c r="AH503" s="1"/>
  <c r="AK503" s="1"/>
  <c r="H500"/>
  <c r="J500" s="1"/>
  <c r="M500" s="1"/>
  <c r="P500" s="1"/>
  <c r="S500" s="1"/>
  <c r="V500" s="1"/>
  <c r="Y500" s="1"/>
  <c r="AB500" s="1"/>
  <c r="AE500" s="1"/>
  <c r="AH500" s="1"/>
  <c r="AK500" s="1"/>
  <c r="H499"/>
  <c r="J499" s="1"/>
  <c r="M499" s="1"/>
  <c r="P499" s="1"/>
  <c r="S499" s="1"/>
  <c r="V499" s="1"/>
  <c r="Y499" s="1"/>
  <c r="AB499" s="1"/>
  <c r="AE499" s="1"/>
  <c r="AH499" s="1"/>
  <c r="AK499" s="1"/>
  <c r="H495"/>
  <c r="J495" s="1"/>
  <c r="M495" s="1"/>
  <c r="P495" s="1"/>
  <c r="S495" s="1"/>
  <c r="V495" s="1"/>
  <c r="Y495" s="1"/>
  <c r="AB495" s="1"/>
  <c r="AE495" s="1"/>
  <c r="AH495" s="1"/>
  <c r="AK495" s="1"/>
  <c r="H493"/>
  <c r="J493" s="1"/>
  <c r="M493" s="1"/>
  <c r="P493" s="1"/>
  <c r="S493" s="1"/>
  <c r="V493" s="1"/>
  <c r="Y493" s="1"/>
  <c r="AB493" s="1"/>
  <c r="AE493" s="1"/>
  <c r="AH493" s="1"/>
  <c r="AK493" s="1"/>
  <c r="H492"/>
  <c r="J492" s="1"/>
  <c r="M492" s="1"/>
  <c r="P492" s="1"/>
  <c r="S492" s="1"/>
  <c r="V492" s="1"/>
  <c r="Y492" s="1"/>
  <c r="AB492" s="1"/>
  <c r="AE492" s="1"/>
  <c r="AH492" s="1"/>
  <c r="AK492" s="1"/>
  <c r="H490"/>
  <c r="J490" s="1"/>
  <c r="M490" s="1"/>
  <c r="P490" s="1"/>
  <c r="S490" s="1"/>
  <c r="V490" s="1"/>
  <c r="Y490" s="1"/>
  <c r="AB490" s="1"/>
  <c r="AE490" s="1"/>
  <c r="AH490" s="1"/>
  <c r="AK490" s="1"/>
  <c r="H489"/>
  <c r="J489" s="1"/>
  <c r="M489" s="1"/>
  <c r="P489" s="1"/>
  <c r="S489" s="1"/>
  <c r="V489" s="1"/>
  <c r="Y489" s="1"/>
  <c r="AB489" s="1"/>
  <c r="AE489" s="1"/>
  <c r="AH489" s="1"/>
  <c r="AK489" s="1"/>
  <c r="H488"/>
  <c r="J488" s="1"/>
  <c r="M488" s="1"/>
  <c r="P488" s="1"/>
  <c r="S488" s="1"/>
  <c r="V488" s="1"/>
  <c r="Y488" s="1"/>
  <c r="AB488" s="1"/>
  <c r="AE488" s="1"/>
  <c r="AH488" s="1"/>
  <c r="AK488" s="1"/>
  <c r="H487"/>
  <c r="J487" s="1"/>
  <c r="M487" s="1"/>
  <c r="P487" s="1"/>
  <c r="S487" s="1"/>
  <c r="V487" s="1"/>
  <c r="Y487" s="1"/>
  <c r="AB487" s="1"/>
  <c r="AE487" s="1"/>
  <c r="AH487" s="1"/>
  <c r="AK487" s="1"/>
  <c r="H486"/>
  <c r="J486" s="1"/>
  <c r="M486" s="1"/>
  <c r="P486" s="1"/>
  <c r="S486" s="1"/>
  <c r="V486" s="1"/>
  <c r="Y486" s="1"/>
  <c r="AB486" s="1"/>
  <c r="AE486" s="1"/>
  <c r="AH486" s="1"/>
  <c r="AK486" s="1"/>
  <c r="H485"/>
  <c r="J485" s="1"/>
  <c r="M485" s="1"/>
  <c r="P485" s="1"/>
  <c r="S485" s="1"/>
  <c r="V485" s="1"/>
  <c r="Y485" s="1"/>
  <c r="AB485" s="1"/>
  <c r="AE485" s="1"/>
  <c r="AH485" s="1"/>
  <c r="AK485" s="1"/>
  <c r="H455"/>
  <c r="H443"/>
  <c r="J443" s="1"/>
  <c r="M443" s="1"/>
  <c r="P443" s="1"/>
  <c r="S443" s="1"/>
  <c r="V443" s="1"/>
  <c r="Y443" s="1"/>
  <c r="AB443" s="1"/>
  <c r="AE443" s="1"/>
  <c r="AH443" s="1"/>
  <c r="AK443" s="1"/>
  <c r="H442"/>
  <c r="J442" s="1"/>
  <c r="J441"/>
  <c r="H439"/>
  <c r="J439" s="1"/>
  <c r="H437"/>
  <c r="J437" s="1"/>
  <c r="M437" s="1"/>
  <c r="P437" s="1"/>
  <c r="S437" s="1"/>
  <c r="V437" s="1"/>
  <c r="Y437" s="1"/>
  <c r="AB437" s="1"/>
  <c r="AE437" s="1"/>
  <c r="AH437" s="1"/>
  <c r="AK437" s="1"/>
  <c r="H436"/>
  <c r="J436" s="1"/>
  <c r="M436" s="1"/>
  <c r="P436" s="1"/>
  <c r="S436" s="1"/>
  <c r="V436" s="1"/>
  <c r="Y436" s="1"/>
  <c r="AB436" s="1"/>
  <c r="AE436" s="1"/>
  <c r="J432"/>
  <c r="M432" s="1"/>
  <c r="P432" s="1"/>
  <c r="H423"/>
  <c r="J423" s="1"/>
  <c r="M423" s="1"/>
  <c r="P423" s="1"/>
  <c r="S423" s="1"/>
  <c r="V423" s="1"/>
  <c r="Y423" s="1"/>
  <c r="AB423" s="1"/>
  <c r="AE423" s="1"/>
  <c r="AH423" s="1"/>
  <c r="AK423" s="1"/>
  <c r="H422"/>
  <c r="J422" s="1"/>
  <c r="M422" s="1"/>
  <c r="P422" s="1"/>
  <c r="S422" s="1"/>
  <c r="V422" s="1"/>
  <c r="Y422" s="1"/>
  <c r="AB422" s="1"/>
  <c r="AE422" s="1"/>
  <c r="AH422" s="1"/>
  <c r="AK422" s="1"/>
  <c r="H421"/>
  <c r="H420"/>
  <c r="J420" s="1"/>
  <c r="M420" s="1"/>
  <c r="P420" s="1"/>
  <c r="S420" s="1"/>
  <c r="V420" s="1"/>
  <c r="Y420" s="1"/>
  <c r="AB420" s="1"/>
  <c r="AE420" s="1"/>
  <c r="AH420" s="1"/>
  <c r="AK420" s="1"/>
  <c r="H419"/>
  <c r="J419" s="1"/>
  <c r="M419" s="1"/>
  <c r="P419" s="1"/>
  <c r="S419" s="1"/>
  <c r="V419" s="1"/>
  <c r="Y419" s="1"/>
  <c r="AB419" s="1"/>
  <c r="AE419" s="1"/>
  <c r="AH419" s="1"/>
  <c r="AK419" s="1"/>
  <c r="H418"/>
  <c r="H417"/>
  <c r="J417" s="1"/>
  <c r="M417" s="1"/>
  <c r="P417" s="1"/>
  <c r="S417" s="1"/>
  <c r="V417" s="1"/>
  <c r="Y417" s="1"/>
  <c r="AB417" s="1"/>
  <c r="AE417" s="1"/>
  <c r="AH417" s="1"/>
  <c r="AK417" s="1"/>
  <c r="H416"/>
  <c r="J416" s="1"/>
  <c r="M416" s="1"/>
  <c r="P416" s="1"/>
  <c r="S416" s="1"/>
  <c r="V416" s="1"/>
  <c r="Y416" s="1"/>
  <c r="AB416" s="1"/>
  <c r="AE416" s="1"/>
  <c r="AH416" s="1"/>
  <c r="AK416" s="1"/>
  <c r="H415"/>
  <c r="H408"/>
  <c r="J408" s="1"/>
  <c r="M408" s="1"/>
  <c r="P408" s="1"/>
  <c r="S408" s="1"/>
  <c r="V408" s="1"/>
  <c r="Y408" s="1"/>
  <c r="AB408" s="1"/>
  <c r="AE408" s="1"/>
  <c r="AH408" s="1"/>
  <c r="AK408" s="1"/>
  <c r="H407"/>
  <c r="J407" s="1"/>
  <c r="M407" s="1"/>
  <c r="P407" s="1"/>
  <c r="S407" s="1"/>
  <c r="V407" s="1"/>
  <c r="Y407" s="1"/>
  <c r="AB407" s="1"/>
  <c r="AE407" s="1"/>
  <c r="AH407" s="1"/>
  <c r="AK407" s="1"/>
  <c r="H406"/>
  <c r="J406" s="1"/>
  <c r="M406" s="1"/>
  <c r="P406" s="1"/>
  <c r="S406" s="1"/>
  <c r="V406" s="1"/>
  <c r="Y406" s="1"/>
  <c r="AB406" s="1"/>
  <c r="AE406" s="1"/>
  <c r="AH406" s="1"/>
  <c r="AK406" s="1"/>
  <c r="H405"/>
  <c r="J405" s="1"/>
  <c r="M405" s="1"/>
  <c r="P405" s="1"/>
  <c r="S405" s="1"/>
  <c r="V405" s="1"/>
  <c r="Y405" s="1"/>
  <c r="AB405" s="1"/>
  <c r="AE405" s="1"/>
  <c r="AH405" s="1"/>
  <c r="AK405" s="1"/>
  <c r="H404"/>
  <c r="J404" s="1"/>
  <c r="M404" s="1"/>
  <c r="P404" s="1"/>
  <c r="S404" s="1"/>
  <c r="H403"/>
  <c r="J403" s="1"/>
  <c r="M403" s="1"/>
  <c r="P403" s="1"/>
  <c r="S403" s="1"/>
  <c r="H397"/>
  <c r="J397" s="1"/>
  <c r="M397" s="1"/>
  <c r="P397" s="1"/>
  <c r="S397" s="1"/>
  <c r="V397" s="1"/>
  <c r="Y397" s="1"/>
  <c r="AB397" s="1"/>
  <c r="AE397" s="1"/>
  <c r="AH397" s="1"/>
  <c r="AK397" s="1"/>
  <c r="H396"/>
  <c r="J396" s="1"/>
  <c r="M396" s="1"/>
  <c r="P396" s="1"/>
  <c r="S396" s="1"/>
  <c r="V396" s="1"/>
  <c r="Y396" s="1"/>
  <c r="AB396" s="1"/>
  <c r="AE396" s="1"/>
  <c r="AH396" s="1"/>
  <c r="AK396" s="1"/>
  <c r="H395"/>
  <c r="J395" s="1"/>
  <c r="M395" s="1"/>
  <c r="P395" s="1"/>
  <c r="S395" s="1"/>
  <c r="V395" s="1"/>
  <c r="Y395" s="1"/>
  <c r="AB395" s="1"/>
  <c r="AE395" s="1"/>
  <c r="AH395" s="1"/>
  <c r="AK395" s="1"/>
  <c r="J393"/>
  <c r="M393" s="1"/>
  <c r="P393" s="1"/>
  <c r="S393" s="1"/>
  <c r="V393" s="1"/>
  <c r="Y393" s="1"/>
  <c r="AB393" s="1"/>
  <c r="AE393" s="1"/>
  <c r="AH393" s="1"/>
  <c r="AK393" s="1"/>
  <c r="J392"/>
  <c r="M392" s="1"/>
  <c r="P392" s="1"/>
  <c r="S392" s="1"/>
  <c r="V392" s="1"/>
  <c r="Y392" s="1"/>
  <c r="AB392" s="1"/>
  <c r="AE392" s="1"/>
  <c r="AH392" s="1"/>
  <c r="AK392" s="1"/>
  <c r="H363"/>
  <c r="J363" s="1"/>
  <c r="M363" s="1"/>
  <c r="P363" s="1"/>
  <c r="S363" s="1"/>
  <c r="V363" s="1"/>
  <c r="Y363" s="1"/>
  <c r="AB363" s="1"/>
  <c r="AE363" s="1"/>
  <c r="AH363" s="1"/>
  <c r="AK363" s="1"/>
  <c r="H362"/>
  <c r="J362" s="1"/>
  <c r="M362" s="1"/>
  <c r="P362" s="1"/>
  <c r="S362" s="1"/>
  <c r="V362" s="1"/>
  <c r="Y362" s="1"/>
  <c r="AB362" s="1"/>
  <c r="AE362" s="1"/>
  <c r="AH362" s="1"/>
  <c r="AK362" s="1"/>
  <c r="H361"/>
  <c r="J361" s="1"/>
  <c r="M361" s="1"/>
  <c r="P361" s="1"/>
  <c r="S361" s="1"/>
  <c r="V361" s="1"/>
  <c r="Y361" s="1"/>
  <c r="AB361" s="1"/>
  <c r="AE361" s="1"/>
  <c r="AH361" s="1"/>
  <c r="AK361" s="1"/>
  <c r="H360"/>
  <c r="J360" s="1"/>
  <c r="M360" s="1"/>
  <c r="P360" s="1"/>
  <c r="S360" s="1"/>
  <c r="V360" s="1"/>
  <c r="Y360" s="1"/>
  <c r="AB360" s="1"/>
  <c r="AE360" s="1"/>
  <c r="AH360" s="1"/>
  <c r="AK360" s="1"/>
  <c r="H359"/>
  <c r="H358"/>
  <c r="J358" s="1"/>
  <c r="M358" s="1"/>
  <c r="P358" s="1"/>
  <c r="S358" s="1"/>
  <c r="V358" s="1"/>
  <c r="Y358" s="1"/>
  <c r="AB358" s="1"/>
  <c r="AE358" s="1"/>
  <c r="AH358" s="1"/>
  <c r="AK358" s="1"/>
  <c r="H357"/>
  <c r="J357" s="1"/>
  <c r="M357" s="1"/>
  <c r="P357" s="1"/>
  <c r="S357" s="1"/>
  <c r="V357" s="1"/>
  <c r="Y357" s="1"/>
  <c r="AB357" s="1"/>
  <c r="AE357" s="1"/>
  <c r="AH357" s="1"/>
  <c r="AK357" s="1"/>
  <c r="H356"/>
  <c r="H355"/>
  <c r="J355" s="1"/>
  <c r="M355" s="1"/>
  <c r="P355" s="1"/>
  <c r="S355" s="1"/>
  <c r="V355" s="1"/>
  <c r="Y355" s="1"/>
  <c r="AB355" s="1"/>
  <c r="AE355" s="1"/>
  <c r="AH355" s="1"/>
  <c r="AK355" s="1"/>
  <c r="H354"/>
  <c r="J354" s="1"/>
  <c r="M354" s="1"/>
  <c r="P354" s="1"/>
  <c r="S354" s="1"/>
  <c r="V354" s="1"/>
  <c r="Y354" s="1"/>
  <c r="AB354" s="1"/>
  <c r="AE354" s="1"/>
  <c r="AH354" s="1"/>
  <c r="AK354" s="1"/>
  <c r="H353"/>
  <c r="J353" s="1"/>
  <c r="M353" s="1"/>
  <c r="P353" s="1"/>
  <c r="S353" s="1"/>
  <c r="V353" s="1"/>
  <c r="Y353" s="1"/>
  <c r="AB353" s="1"/>
  <c r="AE353" s="1"/>
  <c r="AH353" s="1"/>
  <c r="AK353" s="1"/>
  <c r="H352"/>
  <c r="J352" s="1"/>
  <c r="M352" s="1"/>
  <c r="P352" s="1"/>
  <c r="S352" s="1"/>
  <c r="V352" s="1"/>
  <c r="Y352" s="1"/>
  <c r="AB352" s="1"/>
  <c r="AE352" s="1"/>
  <c r="AH352" s="1"/>
  <c r="AK352" s="1"/>
  <c r="H351"/>
  <c r="J345"/>
  <c r="H344"/>
  <c r="J344" s="1"/>
  <c r="H343"/>
  <c r="J343" s="1"/>
  <c r="M343" s="1"/>
  <c r="P343" s="1"/>
  <c r="S343" s="1"/>
  <c r="V343" s="1"/>
  <c r="Y343" s="1"/>
  <c r="AB343" s="1"/>
  <c r="AE343" s="1"/>
  <c r="AH343" s="1"/>
  <c r="AK343" s="1"/>
  <c r="H342"/>
  <c r="H341"/>
  <c r="J341" s="1"/>
  <c r="M341" s="1"/>
  <c r="P341" s="1"/>
  <c r="H339"/>
  <c r="H338"/>
  <c r="H337"/>
  <c r="J337" s="1"/>
  <c r="M337" s="1"/>
  <c r="P337" s="1"/>
  <c r="S337" s="1"/>
  <c r="V337" s="1"/>
  <c r="Y337" s="1"/>
  <c r="AB337" s="1"/>
  <c r="AE337" s="1"/>
  <c r="AH337" s="1"/>
  <c r="AK337" s="1"/>
  <c r="H336"/>
  <c r="J336" s="1"/>
  <c r="M336" s="1"/>
  <c r="P336" s="1"/>
  <c r="H330"/>
  <c r="J330" s="1"/>
  <c r="M330" s="1"/>
  <c r="P330" s="1"/>
  <c r="H329"/>
  <c r="J329" s="1"/>
  <c r="M329" s="1"/>
  <c r="P329" s="1"/>
  <c r="S329" s="1"/>
  <c r="V329" s="1"/>
  <c r="Y329" s="1"/>
  <c r="AB329" s="1"/>
  <c r="AE329" s="1"/>
  <c r="AH329" s="1"/>
  <c r="AK329" s="1"/>
  <c r="H327"/>
  <c r="J327" s="1"/>
  <c r="M327" s="1"/>
  <c r="P327" s="1"/>
  <c r="H325"/>
  <c r="J325" s="1"/>
  <c r="M325" s="1"/>
  <c r="P325" s="1"/>
  <c r="S325" s="1"/>
  <c r="V325" s="1"/>
  <c r="Y325" s="1"/>
  <c r="AB325" s="1"/>
  <c r="AE325" s="1"/>
  <c r="AH325" s="1"/>
  <c r="AK325" s="1"/>
  <c r="H324"/>
  <c r="J324" s="1"/>
  <c r="M324" s="1"/>
  <c r="P324" s="1"/>
  <c r="S324" s="1"/>
  <c r="V324" s="1"/>
  <c r="Y324" s="1"/>
  <c r="AB324" s="1"/>
  <c r="AE324" s="1"/>
  <c r="AH324" s="1"/>
  <c r="AK324" s="1"/>
  <c r="H323"/>
  <c r="J323" s="1"/>
  <c r="M323" s="1"/>
  <c r="P323" s="1"/>
  <c r="J321"/>
  <c r="H306"/>
  <c r="H305"/>
  <c r="J305" s="1"/>
  <c r="M305" s="1"/>
  <c r="P305" s="1"/>
  <c r="S305" s="1"/>
  <c r="V305" s="1"/>
  <c r="Y305" s="1"/>
  <c r="AB305" s="1"/>
  <c r="AE305" s="1"/>
  <c r="AH305" s="1"/>
  <c r="AK305" s="1"/>
  <c r="J291"/>
  <c r="M291" s="1"/>
  <c r="P291" s="1"/>
  <c r="S291" s="1"/>
  <c r="V291" s="1"/>
  <c r="Y291" s="1"/>
  <c r="AB291" s="1"/>
  <c r="AE291" s="1"/>
  <c r="AH291" s="1"/>
  <c r="AK291" s="1"/>
  <c r="J290"/>
  <c r="M290" s="1"/>
  <c r="P290" s="1"/>
  <c r="S290" s="1"/>
  <c r="V290" s="1"/>
  <c r="Y290" s="1"/>
  <c r="AB290" s="1"/>
  <c r="AE290" s="1"/>
  <c r="AH290" s="1"/>
  <c r="AK290" s="1"/>
  <c r="J289"/>
  <c r="H286"/>
  <c r="H285"/>
  <c r="H284"/>
  <c r="H283"/>
  <c r="H282"/>
  <c r="H281"/>
  <c r="J281" s="1"/>
  <c r="M281" s="1"/>
  <c r="P281" s="1"/>
  <c r="S281" s="1"/>
  <c r="H276"/>
  <c r="J276" s="1"/>
  <c r="M276" s="1"/>
  <c r="P276" s="1"/>
  <c r="S276" s="1"/>
  <c r="V276" s="1"/>
  <c r="Y276" s="1"/>
  <c r="AB276" s="1"/>
  <c r="AE276" s="1"/>
  <c r="AH276" s="1"/>
  <c r="AK276" s="1"/>
  <c r="H275"/>
  <c r="J275" s="1"/>
  <c r="M275" s="1"/>
  <c r="P275" s="1"/>
  <c r="S275" s="1"/>
  <c r="V275" s="1"/>
  <c r="Y275" s="1"/>
  <c r="AB275" s="1"/>
  <c r="AE275" s="1"/>
  <c r="AH275" s="1"/>
  <c r="AK275" s="1"/>
  <c r="H274"/>
  <c r="J274" s="1"/>
  <c r="M274" s="1"/>
  <c r="P274" s="1"/>
  <c r="S274" s="1"/>
  <c r="V274" s="1"/>
  <c r="Y274" s="1"/>
  <c r="AB274" s="1"/>
  <c r="AE274" s="1"/>
  <c r="AH274" s="1"/>
  <c r="AK274" s="1"/>
  <c r="H273"/>
  <c r="J273" s="1"/>
  <c r="M273" s="1"/>
  <c r="P273" s="1"/>
  <c r="S273" s="1"/>
  <c r="V273" s="1"/>
  <c r="Y273" s="1"/>
  <c r="AB273" s="1"/>
  <c r="AE273" s="1"/>
  <c r="AH273" s="1"/>
  <c r="AK273" s="1"/>
  <c r="H272"/>
  <c r="J272" s="1"/>
  <c r="M272" s="1"/>
  <c r="P272" s="1"/>
  <c r="S272" s="1"/>
  <c r="V272" s="1"/>
  <c r="Y272" s="1"/>
  <c r="AB272" s="1"/>
  <c r="AE272" s="1"/>
  <c r="AH272" s="1"/>
  <c r="AK272" s="1"/>
  <c r="H271"/>
  <c r="J271" s="1"/>
  <c r="M271" s="1"/>
  <c r="P271" s="1"/>
  <c r="S271" s="1"/>
  <c r="V271" s="1"/>
  <c r="Y271" s="1"/>
  <c r="AB271" s="1"/>
  <c r="AE271" s="1"/>
  <c r="AH271" s="1"/>
  <c r="AK271" s="1"/>
  <c r="H268"/>
  <c r="J268" s="1"/>
  <c r="M268" s="1"/>
  <c r="P268" s="1"/>
  <c r="S268" s="1"/>
  <c r="V268" s="1"/>
  <c r="Y268" s="1"/>
  <c r="AB268" s="1"/>
  <c r="AE268" s="1"/>
  <c r="AH268" s="1"/>
  <c r="AK268" s="1"/>
  <c r="H267"/>
  <c r="J267" s="1"/>
  <c r="M267" s="1"/>
  <c r="P267" s="1"/>
  <c r="S267" s="1"/>
  <c r="V267" s="1"/>
  <c r="Y267" s="1"/>
  <c r="AB267" s="1"/>
  <c r="AE267" s="1"/>
  <c r="AH267" s="1"/>
  <c r="AK267" s="1"/>
  <c r="J263"/>
  <c r="M263" s="1"/>
  <c r="H262"/>
  <c r="J262" s="1"/>
  <c r="M262" s="1"/>
  <c r="P262" s="1"/>
  <c r="S262" s="1"/>
  <c r="V262" s="1"/>
  <c r="Y262" s="1"/>
  <c r="AB262" s="1"/>
  <c r="AE262" s="1"/>
  <c r="AH262" s="1"/>
  <c r="AK262" s="1"/>
  <c r="H261"/>
  <c r="J261" s="1"/>
  <c r="M261" s="1"/>
  <c r="P261" s="1"/>
  <c r="S261" s="1"/>
  <c r="V261" s="1"/>
  <c r="Y261" s="1"/>
  <c r="AB261" s="1"/>
  <c r="AE261" s="1"/>
  <c r="AH261" s="1"/>
  <c r="AK261" s="1"/>
  <c r="H260"/>
  <c r="H259"/>
  <c r="J259" s="1"/>
  <c r="M259" s="1"/>
  <c r="P259" s="1"/>
  <c r="S259" s="1"/>
  <c r="V259" s="1"/>
  <c r="Y259" s="1"/>
  <c r="AB259" s="1"/>
  <c r="AE259" s="1"/>
  <c r="AH259" s="1"/>
  <c r="AK259" s="1"/>
  <c r="H258"/>
  <c r="J258" s="1"/>
  <c r="M258" s="1"/>
  <c r="P258" s="1"/>
  <c r="S258" s="1"/>
  <c r="V258" s="1"/>
  <c r="Y258" s="1"/>
  <c r="AB258" s="1"/>
  <c r="AE258" s="1"/>
  <c r="AH258" s="1"/>
  <c r="AK258" s="1"/>
  <c r="H257"/>
  <c r="H256"/>
  <c r="H255"/>
  <c r="H254"/>
  <c r="J254" s="1"/>
  <c r="M254" s="1"/>
  <c r="P254" s="1"/>
  <c r="S254" s="1"/>
  <c r="V254" s="1"/>
  <c r="Y254" s="1"/>
  <c r="AB254" s="1"/>
  <c r="AE254" s="1"/>
  <c r="AH254" s="1"/>
  <c r="AK254" s="1"/>
  <c r="H253"/>
  <c r="H252"/>
  <c r="J252" s="1"/>
  <c r="M252" s="1"/>
  <c r="P252" s="1"/>
  <c r="S252" s="1"/>
  <c r="V252" s="1"/>
  <c r="Y252" s="1"/>
  <c r="AB252" s="1"/>
  <c r="AE252" s="1"/>
  <c r="AH252" s="1"/>
  <c r="AK252" s="1"/>
  <c r="H248"/>
  <c r="J248" s="1"/>
  <c r="M248" s="1"/>
  <c r="P248" s="1"/>
  <c r="S248" s="1"/>
  <c r="V248" s="1"/>
  <c r="Y248" s="1"/>
  <c r="AB248" s="1"/>
  <c r="AE248" s="1"/>
  <c r="AH248" s="1"/>
  <c r="AK248" s="1"/>
  <c r="H247"/>
  <c r="J247" s="1"/>
  <c r="M247" s="1"/>
  <c r="P247" s="1"/>
  <c r="S247" s="1"/>
  <c r="V247" s="1"/>
  <c r="Y247" s="1"/>
  <c r="AB247" s="1"/>
  <c r="AE247" s="1"/>
  <c r="AH247" s="1"/>
  <c r="AK247" s="1"/>
  <c r="H246"/>
  <c r="J246" s="1"/>
  <c r="M246" s="1"/>
  <c r="P246" s="1"/>
  <c r="S246" s="1"/>
  <c r="V246" s="1"/>
  <c r="Y246" s="1"/>
  <c r="AB246" s="1"/>
  <c r="AE246" s="1"/>
  <c r="AH246" s="1"/>
  <c r="AK246" s="1"/>
  <c r="H240"/>
  <c r="J240" s="1"/>
  <c r="M240" s="1"/>
  <c r="P240" s="1"/>
  <c r="S240" s="1"/>
  <c r="V240" s="1"/>
  <c r="Y240" s="1"/>
  <c r="AB240" s="1"/>
  <c r="AE240" s="1"/>
  <c r="AH240" s="1"/>
  <c r="AK240" s="1"/>
  <c r="J238"/>
  <c r="M238" s="1"/>
  <c r="P238" s="1"/>
  <c r="H233"/>
  <c r="J233" s="1"/>
  <c r="M233" s="1"/>
  <c r="H232"/>
  <c r="J232" s="1"/>
  <c r="M232" s="1"/>
  <c r="P232" s="1"/>
  <c r="S232" s="1"/>
  <c r="V232" s="1"/>
  <c r="Y232" s="1"/>
  <c r="AB232" s="1"/>
  <c r="AE232" s="1"/>
  <c r="AH232" s="1"/>
  <c r="AK232" s="1"/>
  <c r="H231"/>
  <c r="H230"/>
  <c r="J230" s="1"/>
  <c r="M230" s="1"/>
  <c r="P230" s="1"/>
  <c r="S230" s="1"/>
  <c r="V230" s="1"/>
  <c r="Y230" s="1"/>
  <c r="AB230" s="1"/>
  <c r="AE230" s="1"/>
  <c r="AH230" s="1"/>
  <c r="AK230" s="1"/>
  <c r="H229"/>
  <c r="J229" s="1"/>
  <c r="M229" s="1"/>
  <c r="P229" s="1"/>
  <c r="S229" s="1"/>
  <c r="V229" s="1"/>
  <c r="Y229" s="1"/>
  <c r="AB229" s="1"/>
  <c r="AE229" s="1"/>
  <c r="AH229" s="1"/>
  <c r="AK229" s="1"/>
  <c r="H228"/>
  <c r="H227"/>
  <c r="J227" s="1"/>
  <c r="M227" s="1"/>
  <c r="P227" s="1"/>
  <c r="S227" s="1"/>
  <c r="V227" s="1"/>
  <c r="Y227" s="1"/>
  <c r="AB227" s="1"/>
  <c r="AE227" s="1"/>
  <c r="AH227" s="1"/>
  <c r="AK227" s="1"/>
  <c r="H226"/>
  <c r="H225"/>
  <c r="H699" s="1"/>
  <c r="H224"/>
  <c r="H222"/>
  <c r="H221"/>
  <c r="H220"/>
  <c r="H219"/>
  <c r="H697" s="1"/>
  <c r="H218"/>
  <c r="J218" s="1"/>
  <c r="M218" s="1"/>
  <c r="P218" s="1"/>
  <c r="S218" s="1"/>
  <c r="V218" s="1"/>
  <c r="Y218" s="1"/>
  <c r="AB218" s="1"/>
  <c r="AE218" s="1"/>
  <c r="AH218" s="1"/>
  <c r="AK218" s="1"/>
  <c r="H216"/>
  <c r="J216" s="1"/>
  <c r="M216" s="1"/>
  <c r="P216" s="1"/>
  <c r="S216" s="1"/>
  <c r="V216" s="1"/>
  <c r="Y216" s="1"/>
  <c r="AB216" s="1"/>
  <c r="AE216" s="1"/>
  <c r="AH216" s="1"/>
  <c r="AK216" s="1"/>
  <c r="H215"/>
  <c r="J215" s="1"/>
  <c r="H211"/>
  <c r="J211" s="1"/>
  <c r="M211" s="1"/>
  <c r="P211" s="1"/>
  <c r="S211" s="1"/>
  <c r="V211" s="1"/>
  <c r="Y211" s="1"/>
  <c r="AB211" s="1"/>
  <c r="AE211" s="1"/>
  <c r="AH211" s="1"/>
  <c r="AK211" s="1"/>
  <c r="H203"/>
  <c r="H202"/>
  <c r="J202" s="1"/>
  <c r="M202" s="1"/>
  <c r="P202" s="1"/>
  <c r="S202" s="1"/>
  <c r="V202" s="1"/>
  <c r="Y202" s="1"/>
  <c r="AB202" s="1"/>
  <c r="AE202" s="1"/>
  <c r="AH202" s="1"/>
  <c r="AK202" s="1"/>
  <c r="H201"/>
  <c r="J201" s="1"/>
  <c r="M201" s="1"/>
  <c r="H200"/>
  <c r="J200" s="1"/>
  <c r="M200" s="1"/>
  <c r="H199"/>
  <c r="J199" s="1"/>
  <c r="M199" s="1"/>
  <c r="P199" s="1"/>
  <c r="S199" s="1"/>
  <c r="V199" s="1"/>
  <c r="Y199" s="1"/>
  <c r="AB199" s="1"/>
  <c r="AE199" s="1"/>
  <c r="AH199" s="1"/>
  <c r="AK199" s="1"/>
  <c r="H198"/>
  <c r="H177"/>
  <c r="J177" s="1"/>
  <c r="M177" s="1"/>
  <c r="P177" s="1"/>
  <c r="S177" s="1"/>
  <c r="V177" s="1"/>
  <c r="Y177" s="1"/>
  <c r="AB177" s="1"/>
  <c r="AE177" s="1"/>
  <c r="AH177" s="1"/>
  <c r="AK177" s="1"/>
  <c r="H176"/>
  <c r="J176" s="1"/>
  <c r="M176" s="1"/>
  <c r="P176" s="1"/>
  <c r="S176" s="1"/>
  <c r="V176" s="1"/>
  <c r="Y176" s="1"/>
  <c r="AB176" s="1"/>
  <c r="AE176" s="1"/>
  <c r="AH176" s="1"/>
  <c r="AK176" s="1"/>
  <c r="J175"/>
  <c r="M175" s="1"/>
  <c r="P175" s="1"/>
  <c r="S175" s="1"/>
  <c r="V175" s="1"/>
  <c r="Y175" s="1"/>
  <c r="AB175" s="1"/>
  <c r="AE175" s="1"/>
  <c r="AH175" s="1"/>
  <c r="AK175" s="1"/>
  <c r="H173"/>
  <c r="J173" s="1"/>
  <c r="M173" s="1"/>
  <c r="P173" s="1"/>
  <c r="S173" s="1"/>
  <c r="V173" s="1"/>
  <c r="Y173" s="1"/>
  <c r="AB173" s="1"/>
  <c r="AE173" s="1"/>
  <c r="AH173" s="1"/>
  <c r="AK173" s="1"/>
  <c r="H169"/>
  <c r="J164"/>
  <c r="M164" s="1"/>
  <c r="P164" s="1"/>
  <c r="S164" s="1"/>
  <c r="V164" s="1"/>
  <c r="Y164" s="1"/>
  <c r="AB164" s="1"/>
  <c r="AE164" s="1"/>
  <c r="AH164" s="1"/>
  <c r="AK164" s="1"/>
  <c r="J163"/>
  <c r="M163" s="1"/>
  <c r="P163" s="1"/>
  <c r="S163" s="1"/>
  <c r="V163" s="1"/>
  <c r="Y163" s="1"/>
  <c r="AB163" s="1"/>
  <c r="AE163" s="1"/>
  <c r="AH163" s="1"/>
  <c r="AK163" s="1"/>
  <c r="J161"/>
  <c r="M161" s="1"/>
  <c r="P161" s="1"/>
  <c r="S161" s="1"/>
  <c r="V161" s="1"/>
  <c r="Y161" s="1"/>
  <c r="AB161" s="1"/>
  <c r="AE161" s="1"/>
  <c r="AH161" s="1"/>
  <c r="AK161" s="1"/>
  <c r="H159"/>
  <c r="J159" s="1"/>
  <c r="M159" s="1"/>
  <c r="P159" s="1"/>
  <c r="S159" s="1"/>
  <c r="V159" s="1"/>
  <c r="Y159" s="1"/>
  <c r="AB159" s="1"/>
  <c r="AE159" s="1"/>
  <c r="AH159" s="1"/>
  <c r="AK159" s="1"/>
  <c r="H158"/>
  <c r="J158" s="1"/>
  <c r="M158" s="1"/>
  <c r="P158" s="1"/>
  <c r="S158" s="1"/>
  <c r="V158" s="1"/>
  <c r="Y158" s="1"/>
  <c r="AB158" s="1"/>
  <c r="AE158" s="1"/>
  <c r="AH158" s="1"/>
  <c r="AK158" s="1"/>
  <c r="H157"/>
  <c r="H155"/>
  <c r="J155" s="1"/>
  <c r="M155" s="1"/>
  <c r="P155" s="1"/>
  <c r="S155" s="1"/>
  <c r="V155" s="1"/>
  <c r="Y155" s="1"/>
  <c r="AB155" s="1"/>
  <c r="AE155" s="1"/>
  <c r="AH155" s="1"/>
  <c r="AK155" s="1"/>
  <c r="H152"/>
  <c r="H151"/>
  <c r="H150"/>
  <c r="H149"/>
  <c r="H148"/>
  <c r="J148" s="1"/>
  <c r="M148" s="1"/>
  <c r="P148" s="1"/>
  <c r="H146"/>
  <c r="J146" s="1"/>
  <c r="M146" s="1"/>
  <c r="P146" s="1"/>
  <c r="S146" s="1"/>
  <c r="V146" s="1"/>
  <c r="Y146" s="1"/>
  <c r="AB146" s="1"/>
  <c r="AE146" s="1"/>
  <c r="AH146" s="1"/>
  <c r="AK146" s="1"/>
  <c r="H137"/>
  <c r="J137" s="1"/>
  <c r="M137" s="1"/>
  <c r="P137" s="1"/>
  <c r="S137" s="1"/>
  <c r="V137" s="1"/>
  <c r="Y137" s="1"/>
  <c r="AB137" s="1"/>
  <c r="AE137" s="1"/>
  <c r="AH137" s="1"/>
  <c r="AK137" s="1"/>
  <c r="H136"/>
  <c r="J136" s="1"/>
  <c r="H135"/>
  <c r="J135" s="1"/>
  <c r="M135" s="1"/>
  <c r="P135" s="1"/>
  <c r="S135" s="1"/>
  <c r="V135" s="1"/>
  <c r="Y135" s="1"/>
  <c r="AB135" s="1"/>
  <c r="AE135" s="1"/>
  <c r="H133"/>
  <c r="J133" s="1"/>
  <c r="M133" s="1"/>
  <c r="P133" s="1"/>
  <c r="S133" s="1"/>
  <c r="V133" s="1"/>
  <c r="Y133" s="1"/>
  <c r="AB133" s="1"/>
  <c r="AE133" s="1"/>
  <c r="AH133" s="1"/>
  <c r="AK133" s="1"/>
  <c r="H132"/>
  <c r="J132" s="1"/>
  <c r="M132" s="1"/>
  <c r="P132" s="1"/>
  <c r="H131"/>
  <c r="J131" s="1"/>
  <c r="M131" s="1"/>
  <c r="P131" s="1"/>
  <c r="S131" s="1"/>
  <c r="V131" s="1"/>
  <c r="Y131" s="1"/>
  <c r="AB131" s="1"/>
  <c r="AE131" s="1"/>
  <c r="AH131" s="1"/>
  <c r="AK131" s="1"/>
  <c r="H125"/>
  <c r="J125" s="1"/>
  <c r="M125" s="1"/>
  <c r="P125" s="1"/>
  <c r="S125" s="1"/>
  <c r="V125" s="1"/>
  <c r="Y125" s="1"/>
  <c r="AB125" s="1"/>
  <c r="AE125" s="1"/>
  <c r="AH125" s="1"/>
  <c r="AK125" s="1"/>
  <c r="H124"/>
  <c r="J124" s="1"/>
  <c r="M124" s="1"/>
  <c r="P124" s="1"/>
  <c r="S124" s="1"/>
  <c r="V124" s="1"/>
  <c r="Y124" s="1"/>
  <c r="AB124" s="1"/>
  <c r="AE124" s="1"/>
  <c r="AH124" s="1"/>
  <c r="AK124" s="1"/>
  <c r="H120"/>
  <c r="J120" s="1"/>
  <c r="M120" s="1"/>
  <c r="P120" s="1"/>
  <c r="S120" s="1"/>
  <c r="V120" s="1"/>
  <c r="Y120" s="1"/>
  <c r="AB120" s="1"/>
  <c r="AE120" s="1"/>
  <c r="AH120" s="1"/>
  <c r="AK120" s="1"/>
  <c r="H118"/>
  <c r="J118" s="1"/>
  <c r="M118" s="1"/>
  <c r="P118" s="1"/>
  <c r="S118" s="1"/>
  <c r="V118" s="1"/>
  <c r="Y118" s="1"/>
  <c r="AB118" s="1"/>
  <c r="AE118" s="1"/>
  <c r="AH118" s="1"/>
  <c r="AK118" s="1"/>
  <c r="H117"/>
  <c r="J117" s="1"/>
  <c r="M117" s="1"/>
  <c r="P117" s="1"/>
  <c r="S117" s="1"/>
  <c r="V117" s="1"/>
  <c r="Y117" s="1"/>
  <c r="AB117" s="1"/>
  <c r="AE117" s="1"/>
  <c r="AH117" s="1"/>
  <c r="AK117" s="1"/>
  <c r="H114"/>
  <c r="J114" s="1"/>
  <c r="M114" s="1"/>
  <c r="P114" s="1"/>
  <c r="S114" s="1"/>
  <c r="V114" s="1"/>
  <c r="Y114" s="1"/>
  <c r="AB114" s="1"/>
  <c r="AE114" s="1"/>
  <c r="AH114" s="1"/>
  <c r="AK114" s="1"/>
  <c r="H113"/>
  <c r="J113" s="1"/>
  <c r="M113" s="1"/>
  <c r="P113" s="1"/>
  <c r="S113" s="1"/>
  <c r="V113" s="1"/>
  <c r="Y113" s="1"/>
  <c r="AB113" s="1"/>
  <c r="AE113" s="1"/>
  <c r="AH113" s="1"/>
  <c r="AK113" s="1"/>
  <c r="H112"/>
  <c r="J111"/>
  <c r="M111" s="1"/>
  <c r="P111" s="1"/>
  <c r="H108"/>
  <c r="J108" s="1"/>
  <c r="M108" s="1"/>
  <c r="P108" s="1"/>
  <c r="H107"/>
  <c r="H102"/>
  <c r="J102" s="1"/>
  <c r="M102" s="1"/>
  <c r="P102" s="1"/>
  <c r="S102" s="1"/>
  <c r="V102" s="1"/>
  <c r="Y102" s="1"/>
  <c r="AB102" s="1"/>
  <c r="AE102" s="1"/>
  <c r="AH102" s="1"/>
  <c r="AK102" s="1"/>
  <c r="H101"/>
  <c r="H100"/>
  <c r="H99"/>
  <c r="J99" s="1"/>
  <c r="M99" s="1"/>
  <c r="P99" s="1"/>
  <c r="S99" s="1"/>
  <c r="V99" s="1"/>
  <c r="Y99" s="1"/>
  <c r="AB99" s="1"/>
  <c r="AE99" s="1"/>
  <c r="AH99" s="1"/>
  <c r="AK99" s="1"/>
  <c r="H97"/>
  <c r="J97" s="1"/>
  <c r="M97" s="1"/>
  <c r="P97" s="1"/>
  <c r="S97" s="1"/>
  <c r="V97" s="1"/>
  <c r="Y97" s="1"/>
  <c r="AB97" s="1"/>
  <c r="AE97" s="1"/>
  <c r="AH97" s="1"/>
  <c r="AK97" s="1"/>
  <c r="H96"/>
  <c r="J96" s="1"/>
  <c r="M96" s="1"/>
  <c r="P96" s="1"/>
  <c r="H91"/>
  <c r="J91" s="1"/>
  <c r="M91" s="1"/>
  <c r="P91" s="1"/>
  <c r="S91" s="1"/>
  <c r="V91" s="1"/>
  <c r="Y91" s="1"/>
  <c r="AB91" s="1"/>
  <c r="AE91" s="1"/>
  <c r="AH91" s="1"/>
  <c r="AK91" s="1"/>
  <c r="H90"/>
  <c r="J90" s="1"/>
  <c r="M90" s="1"/>
  <c r="P90" s="1"/>
  <c r="S90" s="1"/>
  <c r="V90" s="1"/>
  <c r="Y90" s="1"/>
  <c r="AB90" s="1"/>
  <c r="AE90" s="1"/>
  <c r="AH90" s="1"/>
  <c r="AK90" s="1"/>
  <c r="H85"/>
  <c r="J85" s="1"/>
  <c r="M85" s="1"/>
  <c r="P85" s="1"/>
  <c r="S85" s="1"/>
  <c r="V85" s="1"/>
  <c r="Y85" s="1"/>
  <c r="AB85" s="1"/>
  <c r="AE85" s="1"/>
  <c r="AH85" s="1"/>
  <c r="AK85" s="1"/>
  <c r="H82"/>
  <c r="J82" s="1"/>
  <c r="M82" s="1"/>
  <c r="P82" s="1"/>
  <c r="S82" s="1"/>
  <c r="V82" s="1"/>
  <c r="Y82" s="1"/>
  <c r="AB82" s="1"/>
  <c r="AE82" s="1"/>
  <c r="AH82" s="1"/>
  <c r="AK82" s="1"/>
  <c r="H81"/>
  <c r="H80"/>
  <c r="J80" s="1"/>
  <c r="M80" s="1"/>
  <c r="P80" s="1"/>
  <c r="S80" s="1"/>
  <c r="V80" s="1"/>
  <c r="Y80" s="1"/>
  <c r="AB80" s="1"/>
  <c r="AE80" s="1"/>
  <c r="AH80" s="1"/>
  <c r="AK80" s="1"/>
  <c r="H79"/>
  <c r="J79" s="1"/>
  <c r="M79" s="1"/>
  <c r="P79" s="1"/>
  <c r="S79" s="1"/>
  <c r="V79" s="1"/>
  <c r="Y79" s="1"/>
  <c r="AB79" s="1"/>
  <c r="AE79" s="1"/>
  <c r="AH79" s="1"/>
  <c r="AK79" s="1"/>
  <c r="H76"/>
  <c r="J76" s="1"/>
  <c r="M76" s="1"/>
  <c r="P76" s="1"/>
  <c r="S76" s="1"/>
  <c r="V76" s="1"/>
  <c r="Y76" s="1"/>
  <c r="AB76" s="1"/>
  <c r="AE76" s="1"/>
  <c r="AH76" s="1"/>
  <c r="AK76" s="1"/>
  <c r="H75"/>
  <c r="J75" s="1"/>
  <c r="M75" s="1"/>
  <c r="P75" s="1"/>
  <c r="H73"/>
  <c r="J73" s="1"/>
  <c r="M73" s="1"/>
  <c r="P73" s="1"/>
  <c r="S73" s="1"/>
  <c r="V73" s="1"/>
  <c r="Y73" s="1"/>
  <c r="AB73" s="1"/>
  <c r="AE73" s="1"/>
  <c r="AH73" s="1"/>
  <c r="AK73" s="1"/>
  <c r="H72"/>
  <c r="J72" s="1"/>
  <c r="M72" s="1"/>
  <c r="P72" s="1"/>
  <c r="S72" s="1"/>
  <c r="V72" s="1"/>
  <c r="Y72" s="1"/>
  <c r="AB72" s="1"/>
  <c r="AE72" s="1"/>
  <c r="AH72" s="1"/>
  <c r="AK72" s="1"/>
  <c r="H71"/>
  <c r="J71" s="1"/>
  <c r="M71" s="1"/>
  <c r="P71" s="1"/>
  <c r="S71" s="1"/>
  <c r="V71" s="1"/>
  <c r="Y71" s="1"/>
  <c r="AB71" s="1"/>
  <c r="AE71" s="1"/>
  <c r="AH71" s="1"/>
  <c r="AK71" s="1"/>
  <c r="H70"/>
  <c r="J70" s="1"/>
  <c r="M70" s="1"/>
  <c r="P70" s="1"/>
  <c r="S70" s="1"/>
  <c r="V70" s="1"/>
  <c r="Y70" s="1"/>
  <c r="AB70" s="1"/>
  <c r="AE70" s="1"/>
  <c r="AH70" s="1"/>
  <c r="AK70" s="1"/>
  <c r="H69"/>
  <c r="J69" s="1"/>
  <c r="M69" s="1"/>
  <c r="P69" s="1"/>
  <c r="S69" s="1"/>
  <c r="V69" s="1"/>
  <c r="Y69" s="1"/>
  <c r="AB69" s="1"/>
  <c r="AE69" s="1"/>
  <c r="AH69" s="1"/>
  <c r="AK69" s="1"/>
  <c r="H68"/>
  <c r="H67"/>
  <c r="J67" s="1"/>
  <c r="M67" s="1"/>
  <c r="P67" s="1"/>
  <c r="S67" s="1"/>
  <c r="V67" s="1"/>
  <c r="Y67" s="1"/>
  <c r="AB67" s="1"/>
  <c r="AE67" s="1"/>
  <c r="AH67" s="1"/>
  <c r="AK67" s="1"/>
  <c r="H66"/>
  <c r="H65"/>
  <c r="J65" s="1"/>
  <c r="M65" s="1"/>
  <c r="P65" s="1"/>
  <c r="S65" s="1"/>
  <c r="V65" s="1"/>
  <c r="Y65" s="1"/>
  <c r="AB65" s="1"/>
  <c r="AE65" s="1"/>
  <c r="AH65" s="1"/>
  <c r="AK65" s="1"/>
  <c r="H64"/>
  <c r="H63"/>
  <c r="J63" s="1"/>
  <c r="M63" s="1"/>
  <c r="P63" s="1"/>
  <c r="S63" s="1"/>
  <c r="V63" s="1"/>
  <c r="Y63" s="1"/>
  <c r="AB63" s="1"/>
  <c r="AE63" s="1"/>
  <c r="AH63" s="1"/>
  <c r="AK63" s="1"/>
  <c r="H60"/>
  <c r="J60" s="1"/>
  <c r="M60" s="1"/>
  <c r="P60" s="1"/>
  <c r="S60" s="1"/>
  <c r="V60" s="1"/>
  <c r="Y60" s="1"/>
  <c r="AB60" s="1"/>
  <c r="AE60" s="1"/>
  <c r="AH60" s="1"/>
  <c r="AK60" s="1"/>
  <c r="H57"/>
  <c r="J57" s="1"/>
  <c r="M57" s="1"/>
  <c r="P57" s="1"/>
  <c r="H56"/>
  <c r="H55"/>
  <c r="H54"/>
  <c r="H673" s="1"/>
  <c r="H53"/>
  <c r="J53" s="1"/>
  <c r="M53" s="1"/>
  <c r="P53" s="1"/>
  <c r="H48"/>
  <c r="J48" s="1"/>
  <c r="M48" s="1"/>
  <c r="P48" s="1"/>
  <c r="S48" s="1"/>
  <c r="V48" s="1"/>
  <c r="Y48" s="1"/>
  <c r="AB48" s="1"/>
  <c r="AE48" s="1"/>
  <c r="AH48" s="1"/>
  <c r="AK48" s="1"/>
  <c r="H46"/>
  <c r="J46" s="1"/>
  <c r="M46" s="1"/>
  <c r="P46" s="1"/>
  <c r="S46" s="1"/>
  <c r="V46" s="1"/>
  <c r="Y46" s="1"/>
  <c r="AB46" s="1"/>
  <c r="AE46" s="1"/>
  <c r="AH46" s="1"/>
  <c r="AK46" s="1"/>
  <c r="H43"/>
  <c r="J43" s="1"/>
  <c r="M43" s="1"/>
  <c r="P43" s="1"/>
  <c r="S43" s="1"/>
  <c r="V43" s="1"/>
  <c r="Y43" s="1"/>
  <c r="AB43" s="1"/>
  <c r="AE43" s="1"/>
  <c r="AH43" s="1"/>
  <c r="AK43" s="1"/>
  <c r="H42"/>
  <c r="J42" s="1"/>
  <c r="M42" s="1"/>
  <c r="P42" s="1"/>
  <c r="S42" s="1"/>
  <c r="V42" s="1"/>
  <c r="Y42" s="1"/>
  <c r="AB42" s="1"/>
  <c r="AE42" s="1"/>
  <c r="AH42" s="1"/>
  <c r="AK42" s="1"/>
  <c r="H39"/>
  <c r="J39" s="1"/>
  <c r="M39" s="1"/>
  <c r="P39" s="1"/>
  <c r="S39" s="1"/>
  <c r="V39" s="1"/>
  <c r="Y39" s="1"/>
  <c r="AB39" s="1"/>
  <c r="AE39" s="1"/>
  <c r="AH39" s="1"/>
  <c r="AK39" s="1"/>
  <c r="H38"/>
  <c r="J38" s="1"/>
  <c r="M38" s="1"/>
  <c r="P38" s="1"/>
  <c r="S38" s="1"/>
  <c r="V38" s="1"/>
  <c r="Y38" s="1"/>
  <c r="AB38" s="1"/>
  <c r="AE38" s="1"/>
  <c r="AH38" s="1"/>
  <c r="AK38" s="1"/>
  <c r="H35"/>
  <c r="J35" s="1"/>
  <c r="M35" s="1"/>
  <c r="P35" s="1"/>
  <c r="S35" s="1"/>
  <c r="V35" s="1"/>
  <c r="Y35" s="1"/>
  <c r="AB35" s="1"/>
  <c r="AE35" s="1"/>
  <c r="AH35" s="1"/>
  <c r="AK35" s="1"/>
  <c r="H34"/>
  <c r="J34" s="1"/>
  <c r="M34" s="1"/>
  <c r="P34" s="1"/>
  <c r="S34" s="1"/>
  <c r="V34" s="1"/>
  <c r="Y34" s="1"/>
  <c r="AB34" s="1"/>
  <c r="AE34" s="1"/>
  <c r="AH34" s="1"/>
  <c r="AK34" s="1"/>
  <c r="H33"/>
  <c r="J33" s="1"/>
  <c r="M33" s="1"/>
  <c r="H30"/>
  <c r="H22"/>
  <c r="H21"/>
  <c r="J21" s="1"/>
  <c r="M21" s="1"/>
  <c r="P21" s="1"/>
  <c r="S21" s="1"/>
  <c r="V21" s="1"/>
  <c r="Y21" s="1"/>
  <c r="AB21" s="1"/>
  <c r="AE21" s="1"/>
  <c r="AH21" s="1"/>
  <c r="AK21" s="1"/>
  <c r="H18"/>
  <c r="J18" s="1"/>
  <c r="M18" s="1"/>
  <c r="P18" s="1"/>
  <c r="S18" s="1"/>
  <c r="V18" s="1"/>
  <c r="Y18" s="1"/>
  <c r="AB18" s="1"/>
  <c r="AE18" s="1"/>
  <c r="AH18" s="1"/>
  <c r="AK18" s="1"/>
  <c r="H78"/>
  <c r="J78" s="1"/>
  <c r="M78" s="1"/>
  <c r="P78" s="1"/>
  <c r="S78" s="1"/>
  <c r="V78" s="1"/>
  <c r="Y78" s="1"/>
  <c r="AB78" s="1"/>
  <c r="AE78" s="1"/>
  <c r="AH78" s="1"/>
  <c r="AK78" s="1"/>
  <c r="H196"/>
  <c r="J196" s="1"/>
  <c r="M196" s="1"/>
  <c r="P196" s="1"/>
  <c r="S196" s="1"/>
  <c r="V196" s="1"/>
  <c r="Y196" s="1"/>
  <c r="AB196" s="1"/>
  <c r="AE196" s="1"/>
  <c r="AH196" s="1"/>
  <c r="AK196" s="1"/>
  <c r="H662"/>
  <c r="J662" s="1"/>
  <c r="M662" s="1"/>
  <c r="P662" s="1"/>
  <c r="S662" s="1"/>
  <c r="V662" s="1"/>
  <c r="Y662" s="1"/>
  <c r="AB662" s="1"/>
  <c r="AE662" s="1"/>
  <c r="AH662" s="1"/>
  <c r="AK662" s="1"/>
  <c r="F665"/>
  <c r="F661"/>
  <c r="F651"/>
  <c r="F621"/>
  <c r="F620" s="1"/>
  <c r="F576"/>
  <c r="F575" s="1"/>
  <c r="F571"/>
  <c r="F563"/>
  <c r="F559"/>
  <c r="F557"/>
  <c r="F554"/>
  <c r="F548"/>
  <c r="F545"/>
  <c r="F529"/>
  <c r="F525"/>
  <c r="F501"/>
  <c r="F498"/>
  <c r="H498" s="1"/>
  <c r="J498" s="1"/>
  <c r="M498" s="1"/>
  <c r="P498" s="1"/>
  <c r="F484"/>
  <c r="H484" s="1"/>
  <c r="H394"/>
  <c r="F391"/>
  <c r="F390" s="1"/>
  <c r="F316" s="1"/>
  <c r="H328"/>
  <c r="F326"/>
  <c r="H326" s="1"/>
  <c r="H322"/>
  <c r="F318"/>
  <c r="H318" s="1"/>
  <c r="F280"/>
  <c r="H280" s="1"/>
  <c r="F250"/>
  <c r="F249" s="1"/>
  <c r="F245"/>
  <c r="F237"/>
  <c r="F236" s="1"/>
  <c r="F700" s="1"/>
  <c r="F217"/>
  <c r="F214"/>
  <c r="F210"/>
  <c r="F195"/>
  <c r="F194" s="1"/>
  <c r="F172"/>
  <c r="F154"/>
  <c r="F153" s="1"/>
  <c r="F147"/>
  <c r="F145"/>
  <c r="F122"/>
  <c r="F110"/>
  <c r="F109" s="1"/>
  <c r="H109" s="1"/>
  <c r="F89"/>
  <c r="F74" s="1"/>
  <c r="F61" s="1"/>
  <c r="F59"/>
  <c r="F58" s="1"/>
  <c r="F675" s="1"/>
  <c r="F52"/>
  <c r="F45"/>
  <c r="F41"/>
  <c r="F37"/>
  <c r="F32"/>
  <c r="H16"/>
  <c r="J16" s="1"/>
  <c r="M16" s="1"/>
  <c r="P16" s="1"/>
  <c r="S16" s="1"/>
  <c r="V16" s="1"/>
  <c r="Y16" s="1"/>
  <c r="AB16" s="1"/>
  <c r="AE16" s="1"/>
  <c r="AH16" s="1"/>
  <c r="AK16" s="1"/>
  <c r="H17"/>
  <c r="F14"/>
  <c r="AM17"/>
  <c r="AL17"/>
  <c r="I563"/>
  <c r="I562" s="1"/>
  <c r="K563"/>
  <c r="L563"/>
  <c r="N563"/>
  <c r="O563"/>
  <c r="O698" s="1"/>
  <c r="Q563"/>
  <c r="Q562" s="1"/>
  <c r="T563"/>
  <c r="T562" s="1"/>
  <c r="U563"/>
  <c r="U698" s="1"/>
  <c r="W563"/>
  <c r="W562" s="1"/>
  <c r="X563"/>
  <c r="Z563"/>
  <c r="Z698" s="1"/>
  <c r="AA563"/>
  <c r="AA562" s="1"/>
  <c r="AC563"/>
  <c r="AC698" s="1"/>
  <c r="AD563"/>
  <c r="AD698" s="1"/>
  <c r="AF563"/>
  <c r="AG563"/>
  <c r="AI563"/>
  <c r="AJ563"/>
  <c r="AJ698" s="1"/>
  <c r="I214"/>
  <c r="K214"/>
  <c r="L214"/>
  <c r="N214"/>
  <c r="O214"/>
  <c r="Q214"/>
  <c r="R214"/>
  <c r="T214"/>
  <c r="U214"/>
  <c r="W214"/>
  <c r="X214"/>
  <c r="Z214"/>
  <c r="AA214"/>
  <c r="AC214"/>
  <c r="AD214"/>
  <c r="AF214"/>
  <c r="AG214"/>
  <c r="AI214"/>
  <c r="AJ214"/>
  <c r="AL214"/>
  <c r="AM214"/>
  <c r="AM41"/>
  <c r="AL41"/>
  <c r="I697"/>
  <c r="J697"/>
  <c r="L697"/>
  <c r="N697"/>
  <c r="O697"/>
  <c r="Q697"/>
  <c r="R697"/>
  <c r="T697"/>
  <c r="U697"/>
  <c r="W697"/>
  <c r="X697"/>
  <c r="AA697"/>
  <c r="AC697"/>
  <c r="AD697"/>
  <c r="AF697"/>
  <c r="AG697"/>
  <c r="AJ697"/>
  <c r="P22"/>
  <c r="S22" s="1"/>
  <c r="P24"/>
  <c r="AJ351"/>
  <c r="AJ678"/>
  <c r="AI678"/>
  <c r="AK680"/>
  <c r="AJ231"/>
  <c r="AI221"/>
  <c r="AI220" s="1"/>
  <c r="AI219" s="1"/>
  <c r="AH170"/>
  <c r="AK170" s="1"/>
  <c r="AI356"/>
  <c r="AI351" s="1"/>
  <c r="AK24"/>
  <c r="AK139"/>
  <c r="AK241"/>
  <c r="AK277"/>
  <c r="AK656"/>
  <c r="AI32"/>
  <c r="AG147"/>
  <c r="AF89"/>
  <c r="AF74" s="1"/>
  <c r="AG340"/>
  <c r="AG123"/>
  <c r="AG122" s="1"/>
  <c r="AH204"/>
  <c r="AK204" s="1"/>
  <c r="AH233"/>
  <c r="AK233" s="1"/>
  <c r="AH647"/>
  <c r="AK647" s="1"/>
  <c r="AH654"/>
  <c r="AK654" s="1"/>
  <c r="AH655"/>
  <c r="AK655" s="1"/>
  <c r="AG356"/>
  <c r="AG351" s="1"/>
  <c r="AF356"/>
  <c r="AF351" s="1"/>
  <c r="T318"/>
  <c r="V505"/>
  <c r="Y505" s="1"/>
  <c r="AB505" s="1"/>
  <c r="AE505" s="1"/>
  <c r="AH505" s="1"/>
  <c r="AK505" s="1"/>
  <c r="U497"/>
  <c r="X280"/>
  <c r="I245"/>
  <c r="Z245"/>
  <c r="AD198"/>
  <c r="AC198"/>
  <c r="AA198"/>
  <c r="Z198"/>
  <c r="X198"/>
  <c r="W198"/>
  <c r="U198"/>
  <c r="R198"/>
  <c r="AC89"/>
  <c r="AC74" s="1"/>
  <c r="AD649"/>
  <c r="AD701" s="1"/>
  <c r="AD147"/>
  <c r="AE150"/>
  <c r="AH150" s="1"/>
  <c r="AK150" s="1"/>
  <c r="AE149"/>
  <c r="AH149" s="1"/>
  <c r="AK149" s="1"/>
  <c r="AC147"/>
  <c r="AD356"/>
  <c r="AD351" s="1"/>
  <c r="AC356"/>
  <c r="AC351" s="1"/>
  <c r="AD421"/>
  <c r="AC421"/>
  <c r="Y22"/>
  <c r="AB22" s="1"/>
  <c r="AE22" s="1"/>
  <c r="AH22" s="1"/>
  <c r="AK22" s="1"/>
  <c r="AA20"/>
  <c r="AA19" s="1"/>
  <c r="Y614"/>
  <c r="AB614" s="1"/>
  <c r="AE614" s="1"/>
  <c r="AH614" s="1"/>
  <c r="AK614" s="1"/>
  <c r="AA610"/>
  <c r="Y610"/>
  <c r="AA292"/>
  <c r="AA270"/>
  <c r="AA269" s="1"/>
  <c r="AA151"/>
  <c r="Y151"/>
  <c r="Y152"/>
  <c r="AB152" s="1"/>
  <c r="AE152" s="1"/>
  <c r="AH152" s="1"/>
  <c r="AK152" s="1"/>
  <c r="Z645"/>
  <c r="Z644" s="1"/>
  <c r="Z639" s="1"/>
  <c r="Z638" s="1"/>
  <c r="AA421"/>
  <c r="AB421" s="1"/>
  <c r="AA285"/>
  <c r="Y285"/>
  <c r="Y286"/>
  <c r="AB286" s="1"/>
  <c r="AE286" s="1"/>
  <c r="AH286" s="1"/>
  <c r="AK286" s="1"/>
  <c r="AL391"/>
  <c r="AA415"/>
  <c r="Z415"/>
  <c r="Z404"/>
  <c r="Z403" s="1"/>
  <c r="AA403"/>
  <c r="AA394"/>
  <c r="Z394"/>
  <c r="AA391"/>
  <c r="Z391"/>
  <c r="X356"/>
  <c r="X351" s="1"/>
  <c r="W356"/>
  <c r="W351" s="1"/>
  <c r="U356"/>
  <c r="U351" s="1"/>
  <c r="T356"/>
  <c r="T351" s="1"/>
  <c r="R356"/>
  <c r="R351" s="1"/>
  <c r="Q356"/>
  <c r="Q351" s="1"/>
  <c r="O356"/>
  <c r="O351" s="1"/>
  <c r="N356"/>
  <c r="N351" s="1"/>
  <c r="L356"/>
  <c r="L351" s="1"/>
  <c r="K356"/>
  <c r="K351" s="1"/>
  <c r="I356"/>
  <c r="I351" s="1"/>
  <c r="AA356"/>
  <c r="AA351" s="1"/>
  <c r="Z356"/>
  <c r="Z351" s="1"/>
  <c r="AA497"/>
  <c r="Z455"/>
  <c r="Z221"/>
  <c r="Z220" s="1"/>
  <c r="Z219" s="1"/>
  <c r="Z697" s="1"/>
  <c r="Z89"/>
  <c r="Z74" s="1"/>
  <c r="Z338"/>
  <c r="Y338"/>
  <c r="Y339"/>
  <c r="AB339" s="1"/>
  <c r="AE339" s="1"/>
  <c r="AH339" s="1"/>
  <c r="AK339" s="1"/>
  <c r="AB103"/>
  <c r="AB551"/>
  <c r="X270"/>
  <c r="X269" s="1"/>
  <c r="X455"/>
  <c r="Y455" s="1"/>
  <c r="Y284"/>
  <c r="AB284" s="1"/>
  <c r="AE284" s="1"/>
  <c r="AH284" s="1"/>
  <c r="AK284" s="1"/>
  <c r="W283"/>
  <c r="Y342"/>
  <c r="AB342" s="1"/>
  <c r="AE342" s="1"/>
  <c r="AH342" s="1"/>
  <c r="AK342" s="1"/>
  <c r="X74"/>
  <c r="X651"/>
  <c r="X650" s="1"/>
  <c r="X649" s="1"/>
  <c r="X701" s="1"/>
  <c r="Y680"/>
  <c r="AB680" s="1"/>
  <c r="AE680" s="1"/>
  <c r="Y139"/>
  <c r="AB139" s="1"/>
  <c r="X585"/>
  <c r="X584" s="1"/>
  <c r="X583" s="1"/>
  <c r="U292"/>
  <c r="S203"/>
  <c r="V203" s="1"/>
  <c r="Y203" s="1"/>
  <c r="AB203" s="1"/>
  <c r="AE203" s="1"/>
  <c r="AH203" s="1"/>
  <c r="AK203" s="1"/>
  <c r="I14"/>
  <c r="K14"/>
  <c r="L14"/>
  <c r="N14"/>
  <c r="O14"/>
  <c r="Q14"/>
  <c r="R14"/>
  <c r="T14"/>
  <c r="U14"/>
  <c r="W14"/>
  <c r="X14"/>
  <c r="Z14"/>
  <c r="AA14"/>
  <c r="AC14"/>
  <c r="AD14"/>
  <c r="AF14"/>
  <c r="AG14"/>
  <c r="AI14"/>
  <c r="AJ14"/>
  <c r="AL14"/>
  <c r="AL671" s="1"/>
  <c r="AM14"/>
  <c r="AM671" s="1"/>
  <c r="I17"/>
  <c r="K17"/>
  <c r="L17"/>
  <c r="N17"/>
  <c r="O17"/>
  <c r="Q17"/>
  <c r="R17"/>
  <c r="T17"/>
  <c r="U17"/>
  <c r="W17"/>
  <c r="X17"/>
  <c r="Z17"/>
  <c r="AA17"/>
  <c r="AC17"/>
  <c r="AD17"/>
  <c r="AF17"/>
  <c r="AG17"/>
  <c r="AI17"/>
  <c r="AJ17"/>
  <c r="I20"/>
  <c r="K20"/>
  <c r="K19" s="1"/>
  <c r="L20"/>
  <c r="L19" s="1"/>
  <c r="N20"/>
  <c r="N19" s="1"/>
  <c r="O20"/>
  <c r="O19" s="1"/>
  <c r="Q20"/>
  <c r="Q19" s="1"/>
  <c r="R20"/>
  <c r="R19" s="1"/>
  <c r="T20"/>
  <c r="T19" s="1"/>
  <c r="U20"/>
  <c r="U19" s="1"/>
  <c r="W20"/>
  <c r="W19" s="1"/>
  <c r="X20"/>
  <c r="X19" s="1"/>
  <c r="Z20"/>
  <c r="Z19" s="1"/>
  <c r="AC20"/>
  <c r="AC19" s="1"/>
  <c r="AC676" s="1"/>
  <c r="AD20"/>
  <c r="AD19" s="1"/>
  <c r="AF20"/>
  <c r="AF19" s="1"/>
  <c r="AF676" s="1"/>
  <c r="AG20"/>
  <c r="AG19" s="1"/>
  <c r="AI20"/>
  <c r="AI19" s="1"/>
  <c r="AJ20"/>
  <c r="AJ19" s="1"/>
  <c r="AJ676" s="1"/>
  <c r="AL19"/>
  <c r="AM19"/>
  <c r="I32"/>
  <c r="K32"/>
  <c r="L32"/>
  <c r="N32"/>
  <c r="O32"/>
  <c r="Q32"/>
  <c r="R32"/>
  <c r="T32"/>
  <c r="U32"/>
  <c r="X32"/>
  <c r="W32"/>
  <c r="Z32"/>
  <c r="AA32"/>
  <c r="AC32"/>
  <c r="AD32"/>
  <c r="AF32"/>
  <c r="AG32"/>
  <c r="AJ32"/>
  <c r="AL32"/>
  <c r="AM32"/>
  <c r="I37"/>
  <c r="K37"/>
  <c r="L37"/>
  <c r="N37"/>
  <c r="O37"/>
  <c r="Q37"/>
  <c r="R37"/>
  <c r="T37"/>
  <c r="U37"/>
  <c r="W37"/>
  <c r="X37"/>
  <c r="Z37"/>
  <c r="AA37"/>
  <c r="AC37"/>
  <c r="AD37"/>
  <c r="AF37"/>
  <c r="AG37"/>
  <c r="AI37"/>
  <c r="AJ37"/>
  <c r="AL37"/>
  <c r="AM37"/>
  <c r="I41"/>
  <c r="K41"/>
  <c r="L41"/>
  <c r="N41"/>
  <c r="O41"/>
  <c r="Q41"/>
  <c r="R41"/>
  <c r="T41"/>
  <c r="U41"/>
  <c r="W41"/>
  <c r="X41"/>
  <c r="Z41"/>
  <c r="AA41"/>
  <c r="AC41"/>
  <c r="AD41"/>
  <c r="AF41"/>
  <c r="AG41"/>
  <c r="AI41"/>
  <c r="AJ41"/>
  <c r="I45"/>
  <c r="K45"/>
  <c r="L45"/>
  <c r="N45"/>
  <c r="O45"/>
  <c r="Q45"/>
  <c r="R45"/>
  <c r="T45"/>
  <c r="U45"/>
  <c r="W45"/>
  <c r="X45"/>
  <c r="Z45"/>
  <c r="AC45"/>
  <c r="AD45"/>
  <c r="AF45"/>
  <c r="AG45"/>
  <c r="AI45"/>
  <c r="AJ45"/>
  <c r="I52"/>
  <c r="K52"/>
  <c r="L52"/>
  <c r="N52"/>
  <c r="O52"/>
  <c r="Q52"/>
  <c r="R52"/>
  <c r="T52"/>
  <c r="U52"/>
  <c r="W52"/>
  <c r="X52"/>
  <c r="Z52"/>
  <c r="AA52"/>
  <c r="AC52"/>
  <c r="AD52"/>
  <c r="AF52"/>
  <c r="AG52"/>
  <c r="AI52"/>
  <c r="AJ52"/>
  <c r="AM52"/>
  <c r="I56"/>
  <c r="I55" s="1"/>
  <c r="K56"/>
  <c r="K55" s="1"/>
  <c r="K54" s="1"/>
  <c r="K673" s="1"/>
  <c r="L56"/>
  <c r="L55" s="1"/>
  <c r="L54" s="1"/>
  <c r="L673" s="1"/>
  <c r="N56"/>
  <c r="N55" s="1"/>
  <c r="N54" s="1"/>
  <c r="N673" s="1"/>
  <c r="O56"/>
  <c r="O55" s="1"/>
  <c r="O54" s="1"/>
  <c r="O673" s="1"/>
  <c r="Q56"/>
  <c r="Q55" s="1"/>
  <c r="Q54" s="1"/>
  <c r="Q673" s="1"/>
  <c r="R56"/>
  <c r="R55" s="1"/>
  <c r="R54" s="1"/>
  <c r="R673" s="1"/>
  <c r="T56"/>
  <c r="T55" s="1"/>
  <c r="T54" s="1"/>
  <c r="T673" s="1"/>
  <c r="U56"/>
  <c r="U55" s="1"/>
  <c r="U54" s="1"/>
  <c r="U673" s="1"/>
  <c r="W56"/>
  <c r="W55" s="1"/>
  <c r="W54" s="1"/>
  <c r="W673" s="1"/>
  <c r="X56"/>
  <c r="X55" s="1"/>
  <c r="X54" s="1"/>
  <c r="Z56"/>
  <c r="Z55" s="1"/>
  <c r="Z54" s="1"/>
  <c r="AA56"/>
  <c r="AA55" s="1"/>
  <c r="AA54" s="1"/>
  <c r="AC56"/>
  <c r="AC55" s="1"/>
  <c r="AC54" s="1"/>
  <c r="AC673" s="1"/>
  <c r="AD56"/>
  <c r="AD55" s="1"/>
  <c r="AD54" s="1"/>
  <c r="AF56"/>
  <c r="AF55" s="1"/>
  <c r="AF54" s="1"/>
  <c r="AF673" s="1"/>
  <c r="AG56"/>
  <c r="AG55" s="1"/>
  <c r="AG54" s="1"/>
  <c r="AG673" s="1"/>
  <c r="AI56"/>
  <c r="AI55" s="1"/>
  <c r="AI54" s="1"/>
  <c r="AI673" s="1"/>
  <c r="AJ56"/>
  <c r="AJ55" s="1"/>
  <c r="AJ54" s="1"/>
  <c r="AJ673" s="1"/>
  <c r="AL56"/>
  <c r="AL55" s="1"/>
  <c r="AL54" s="1"/>
  <c r="AL673" s="1"/>
  <c r="AM56"/>
  <c r="AM55" s="1"/>
  <c r="AM54" s="1"/>
  <c r="AM673" s="1"/>
  <c r="I59"/>
  <c r="I58" s="1"/>
  <c r="I675" s="1"/>
  <c r="K59"/>
  <c r="K58" s="1"/>
  <c r="K675" s="1"/>
  <c r="L59"/>
  <c r="L58" s="1"/>
  <c r="L675" s="1"/>
  <c r="N59"/>
  <c r="N58" s="1"/>
  <c r="N675" s="1"/>
  <c r="O59"/>
  <c r="O58" s="1"/>
  <c r="Q59"/>
  <c r="Q58" s="1"/>
  <c r="Q675" s="1"/>
  <c r="R59"/>
  <c r="R58" s="1"/>
  <c r="R675" s="1"/>
  <c r="T59"/>
  <c r="T58" s="1"/>
  <c r="T675" s="1"/>
  <c r="U59"/>
  <c r="U58" s="1"/>
  <c r="U675" s="1"/>
  <c r="W59"/>
  <c r="W58" s="1"/>
  <c r="W675" s="1"/>
  <c r="X59"/>
  <c r="X58" s="1"/>
  <c r="X675" s="1"/>
  <c r="Z59"/>
  <c r="Z58" s="1"/>
  <c r="Z675" s="1"/>
  <c r="AA59"/>
  <c r="AA58" s="1"/>
  <c r="AA675" s="1"/>
  <c r="AC59"/>
  <c r="AC58" s="1"/>
  <c r="AC675" s="1"/>
  <c r="AD59"/>
  <c r="AD58" s="1"/>
  <c r="AD675" s="1"/>
  <c r="AF59"/>
  <c r="AF58" s="1"/>
  <c r="AF675" s="1"/>
  <c r="AG59"/>
  <c r="AG58" s="1"/>
  <c r="AG675" s="1"/>
  <c r="AI59"/>
  <c r="AI58" s="1"/>
  <c r="AI675" s="1"/>
  <c r="AJ59"/>
  <c r="AJ58" s="1"/>
  <c r="AJ675" s="1"/>
  <c r="AL59"/>
  <c r="AL58" s="1"/>
  <c r="AL675" s="1"/>
  <c r="AM59"/>
  <c r="AM58" s="1"/>
  <c r="AM675" s="1"/>
  <c r="I62"/>
  <c r="K62"/>
  <c r="L62"/>
  <c r="N62"/>
  <c r="O62"/>
  <c r="Q62"/>
  <c r="R62"/>
  <c r="T62"/>
  <c r="U62"/>
  <c r="W62"/>
  <c r="X62"/>
  <c r="Z62"/>
  <c r="AA62"/>
  <c r="AC62"/>
  <c r="AD62"/>
  <c r="AF62"/>
  <c r="AG62"/>
  <c r="AI62"/>
  <c r="AJ62"/>
  <c r="AL62"/>
  <c r="AM62"/>
  <c r="I64"/>
  <c r="K64"/>
  <c r="L64"/>
  <c r="N64"/>
  <c r="O64"/>
  <c r="Q64"/>
  <c r="R64"/>
  <c r="T64"/>
  <c r="U64"/>
  <c r="W64"/>
  <c r="X64"/>
  <c r="Z64"/>
  <c r="AA64"/>
  <c r="AC64"/>
  <c r="AD64"/>
  <c r="AF64"/>
  <c r="AG64"/>
  <c r="AI64"/>
  <c r="AJ64"/>
  <c r="AL64"/>
  <c r="AM64"/>
  <c r="I66"/>
  <c r="K66"/>
  <c r="L66"/>
  <c r="N66"/>
  <c r="O66"/>
  <c r="Q66"/>
  <c r="R66"/>
  <c r="T66"/>
  <c r="U66"/>
  <c r="W66"/>
  <c r="X66"/>
  <c r="Z66"/>
  <c r="AA66"/>
  <c r="AC66"/>
  <c r="AD66"/>
  <c r="AF66"/>
  <c r="AG66"/>
  <c r="AI66"/>
  <c r="AJ66"/>
  <c r="AL66"/>
  <c r="AM66"/>
  <c r="I68"/>
  <c r="K68"/>
  <c r="L68"/>
  <c r="N68"/>
  <c r="O68"/>
  <c r="Q68"/>
  <c r="R68"/>
  <c r="T68"/>
  <c r="U68"/>
  <c r="W68"/>
  <c r="X68"/>
  <c r="Z68"/>
  <c r="AA68"/>
  <c r="AC68"/>
  <c r="AD68"/>
  <c r="AF68"/>
  <c r="AG68"/>
  <c r="AI68"/>
  <c r="AJ68"/>
  <c r="AL68"/>
  <c r="AM68"/>
  <c r="I74"/>
  <c r="K74"/>
  <c r="L74"/>
  <c r="O74"/>
  <c r="Q74"/>
  <c r="R74"/>
  <c r="T74"/>
  <c r="U74"/>
  <c r="W74"/>
  <c r="AA74"/>
  <c r="AD74"/>
  <c r="AG74"/>
  <c r="AI74"/>
  <c r="AJ74"/>
  <c r="N89"/>
  <c r="N74" s="1"/>
  <c r="AL89"/>
  <c r="AM89"/>
  <c r="I95"/>
  <c r="K95"/>
  <c r="L95"/>
  <c r="N95"/>
  <c r="O95"/>
  <c r="Q95"/>
  <c r="R95"/>
  <c r="T95"/>
  <c r="U95"/>
  <c r="W95"/>
  <c r="X95"/>
  <c r="Z95"/>
  <c r="AA95"/>
  <c r="AC95"/>
  <c r="AD95"/>
  <c r="AF95"/>
  <c r="AG95"/>
  <c r="AI95"/>
  <c r="AJ95"/>
  <c r="AL95"/>
  <c r="AM95"/>
  <c r="I98"/>
  <c r="K98"/>
  <c r="L98"/>
  <c r="N98"/>
  <c r="O98"/>
  <c r="Q98"/>
  <c r="R98"/>
  <c r="T98"/>
  <c r="U98"/>
  <c r="W98"/>
  <c r="X98"/>
  <c r="Z98"/>
  <c r="AA98"/>
  <c r="AC98"/>
  <c r="AD98"/>
  <c r="AF98"/>
  <c r="AG98"/>
  <c r="AI98"/>
  <c r="AJ98"/>
  <c r="AL98"/>
  <c r="AM98"/>
  <c r="I101"/>
  <c r="K101"/>
  <c r="K100" s="1"/>
  <c r="K678" s="1"/>
  <c r="L101"/>
  <c r="L100" s="1"/>
  <c r="N101"/>
  <c r="N100" s="1"/>
  <c r="O101"/>
  <c r="O100" s="1"/>
  <c r="O678" s="1"/>
  <c r="Q101"/>
  <c r="Q100" s="1"/>
  <c r="Q678" s="1"/>
  <c r="R101"/>
  <c r="R100" s="1"/>
  <c r="R678" s="1"/>
  <c r="T101"/>
  <c r="T100" s="1"/>
  <c r="U101"/>
  <c r="U100" s="1"/>
  <c r="U678" s="1"/>
  <c r="W101"/>
  <c r="W100" s="1"/>
  <c r="W678" s="1"/>
  <c r="X101"/>
  <c r="X100" s="1"/>
  <c r="Z101"/>
  <c r="Z100" s="1"/>
  <c r="AA101"/>
  <c r="AA100" s="1"/>
  <c r="AC101"/>
  <c r="AC100" s="1"/>
  <c r="AD101"/>
  <c r="AD100" s="1"/>
  <c r="AD678" s="1"/>
  <c r="AF101"/>
  <c r="AF100" s="1"/>
  <c r="AF678" s="1"/>
  <c r="AG101"/>
  <c r="AG100" s="1"/>
  <c r="AI101"/>
  <c r="AI100" s="1"/>
  <c r="AJ101"/>
  <c r="AJ100" s="1"/>
  <c r="AL101"/>
  <c r="AL100" s="1"/>
  <c r="AM101"/>
  <c r="AM100" s="1"/>
  <c r="I107"/>
  <c r="K107"/>
  <c r="K106" s="1"/>
  <c r="L107"/>
  <c r="L106" s="1"/>
  <c r="N107"/>
  <c r="N106" s="1"/>
  <c r="O107"/>
  <c r="O106" s="1"/>
  <c r="Q107"/>
  <c r="Q106" s="1"/>
  <c r="R107"/>
  <c r="R106" s="1"/>
  <c r="T107"/>
  <c r="T106" s="1"/>
  <c r="U107"/>
  <c r="U106" s="1"/>
  <c r="W107"/>
  <c r="W106" s="1"/>
  <c r="X107"/>
  <c r="X106" s="1"/>
  <c r="Z107"/>
  <c r="Z106" s="1"/>
  <c r="AA107"/>
  <c r="AA106" s="1"/>
  <c r="AC107"/>
  <c r="AC106" s="1"/>
  <c r="AD107"/>
  <c r="AD106" s="1"/>
  <c r="AF107"/>
  <c r="AF106" s="1"/>
  <c r="AG107"/>
  <c r="AG106" s="1"/>
  <c r="AI107"/>
  <c r="AI106" s="1"/>
  <c r="AJ107"/>
  <c r="AJ106" s="1"/>
  <c r="I110"/>
  <c r="I109" s="1"/>
  <c r="K110"/>
  <c r="K109" s="1"/>
  <c r="L110"/>
  <c r="L109" s="1"/>
  <c r="N110"/>
  <c r="N109" s="1"/>
  <c r="O110"/>
  <c r="O109" s="1"/>
  <c r="Q110"/>
  <c r="Q109" s="1"/>
  <c r="R110"/>
  <c r="R109" s="1"/>
  <c r="T110"/>
  <c r="T109" s="1"/>
  <c r="U110"/>
  <c r="U109" s="1"/>
  <c r="W110"/>
  <c r="W109" s="1"/>
  <c r="X110"/>
  <c r="X109" s="1"/>
  <c r="Z110"/>
  <c r="Z109" s="1"/>
  <c r="AA110"/>
  <c r="AA109" s="1"/>
  <c r="AC110"/>
  <c r="AC109" s="1"/>
  <c r="AD110"/>
  <c r="AD109" s="1"/>
  <c r="AF110"/>
  <c r="AF109" s="1"/>
  <c r="AG110"/>
  <c r="AG109" s="1"/>
  <c r="AI110"/>
  <c r="AI109" s="1"/>
  <c r="AJ110"/>
  <c r="AJ109" s="1"/>
  <c r="AL110"/>
  <c r="AL109" s="1"/>
  <c r="AM110"/>
  <c r="AM109" s="1"/>
  <c r="I112"/>
  <c r="K112"/>
  <c r="L112"/>
  <c r="N112"/>
  <c r="O112"/>
  <c r="Q112"/>
  <c r="R112"/>
  <c r="T112"/>
  <c r="U112"/>
  <c r="W112"/>
  <c r="X112"/>
  <c r="Z112"/>
  <c r="AA112"/>
  <c r="AC112"/>
  <c r="AD112"/>
  <c r="AF112"/>
  <c r="AG112"/>
  <c r="AI112"/>
  <c r="AJ112"/>
  <c r="AL112"/>
  <c r="AM112"/>
  <c r="I116"/>
  <c r="I115" s="1"/>
  <c r="I681" s="1"/>
  <c r="K116"/>
  <c r="K115" s="1"/>
  <c r="K681" s="1"/>
  <c r="L116"/>
  <c r="L115" s="1"/>
  <c r="L681" s="1"/>
  <c r="N116"/>
  <c r="N115" s="1"/>
  <c r="N681" s="1"/>
  <c r="O116"/>
  <c r="O115" s="1"/>
  <c r="O681" s="1"/>
  <c r="Q116"/>
  <c r="Q115" s="1"/>
  <c r="Q681" s="1"/>
  <c r="R116"/>
  <c r="R115" s="1"/>
  <c r="R681" s="1"/>
  <c r="T116"/>
  <c r="T115" s="1"/>
  <c r="T681" s="1"/>
  <c r="U116"/>
  <c r="U115" s="1"/>
  <c r="W116"/>
  <c r="W115" s="1"/>
  <c r="W681" s="1"/>
  <c r="X116"/>
  <c r="X115" s="1"/>
  <c r="X681" s="1"/>
  <c r="Z116"/>
  <c r="Z115" s="1"/>
  <c r="Z681" s="1"/>
  <c r="AA116"/>
  <c r="AA115" s="1"/>
  <c r="AA681" s="1"/>
  <c r="AC116"/>
  <c r="AC115" s="1"/>
  <c r="AC681" s="1"/>
  <c r="AD116"/>
  <c r="AD115" s="1"/>
  <c r="AD681" s="1"/>
  <c r="AF116"/>
  <c r="AF115" s="1"/>
  <c r="AF681" s="1"/>
  <c r="AG116"/>
  <c r="AG115" s="1"/>
  <c r="AG681" s="1"/>
  <c r="AI116"/>
  <c r="AI115" s="1"/>
  <c r="AJ116"/>
  <c r="AJ115" s="1"/>
  <c r="AJ681" s="1"/>
  <c r="AL115"/>
  <c r="AL681" s="1"/>
  <c r="AM115"/>
  <c r="AM681" s="1"/>
  <c r="I123"/>
  <c r="I122" s="1"/>
  <c r="K123"/>
  <c r="K122" s="1"/>
  <c r="L123"/>
  <c r="L122" s="1"/>
  <c r="N123"/>
  <c r="N122" s="1"/>
  <c r="O123"/>
  <c r="O122" s="1"/>
  <c r="Q123"/>
  <c r="Q122" s="1"/>
  <c r="R123"/>
  <c r="R122" s="1"/>
  <c r="T123"/>
  <c r="T122" s="1"/>
  <c r="U123"/>
  <c r="U122" s="1"/>
  <c r="W123"/>
  <c r="W122" s="1"/>
  <c r="X123"/>
  <c r="X122" s="1"/>
  <c r="Z123"/>
  <c r="Z122" s="1"/>
  <c r="AA123"/>
  <c r="AA122" s="1"/>
  <c r="AC123"/>
  <c r="AC122" s="1"/>
  <c r="AC682" s="1"/>
  <c r="AD123"/>
  <c r="AD122" s="1"/>
  <c r="AF123"/>
  <c r="AF122" s="1"/>
  <c r="AI123"/>
  <c r="AI122" s="1"/>
  <c r="AJ123"/>
  <c r="AJ122" s="1"/>
  <c r="AL122"/>
  <c r="AM122"/>
  <c r="I130"/>
  <c r="K130"/>
  <c r="L130"/>
  <c r="N130"/>
  <c r="O130"/>
  <c r="Q130"/>
  <c r="R130"/>
  <c r="T130"/>
  <c r="U130"/>
  <c r="W130"/>
  <c r="X130"/>
  <c r="Z130"/>
  <c r="AA130"/>
  <c r="AC130"/>
  <c r="AD130"/>
  <c r="AF130"/>
  <c r="AG130"/>
  <c r="AI130"/>
  <c r="AJ130"/>
  <c r="I134"/>
  <c r="K134"/>
  <c r="N134"/>
  <c r="O134"/>
  <c r="O129" s="1"/>
  <c r="O683" s="1"/>
  <c r="Q134"/>
  <c r="R134"/>
  <c r="T134"/>
  <c r="U134"/>
  <c r="W134"/>
  <c r="X134"/>
  <c r="Z134"/>
  <c r="AA134"/>
  <c r="AC134"/>
  <c r="AD134"/>
  <c r="AF134"/>
  <c r="AG134"/>
  <c r="AI134"/>
  <c r="AJ134"/>
  <c r="AL129"/>
  <c r="AL683" s="1"/>
  <c r="AM129"/>
  <c r="AM683" s="1"/>
  <c r="L136"/>
  <c r="L134" s="1"/>
  <c r="I145"/>
  <c r="K145"/>
  <c r="L145"/>
  <c r="N145"/>
  <c r="O145"/>
  <c r="Q145"/>
  <c r="R145"/>
  <c r="T145"/>
  <c r="U145"/>
  <c r="W145"/>
  <c r="X145"/>
  <c r="Z145"/>
  <c r="AA145"/>
  <c r="AC145"/>
  <c r="AD145"/>
  <c r="AF145"/>
  <c r="AG145"/>
  <c r="AI145"/>
  <c r="AJ145"/>
  <c r="AL145"/>
  <c r="AM145"/>
  <c r="I147"/>
  <c r="K147"/>
  <c r="L147"/>
  <c r="N147"/>
  <c r="O147"/>
  <c r="Q147"/>
  <c r="R147"/>
  <c r="T147"/>
  <c r="U147"/>
  <c r="W147"/>
  <c r="X147"/>
  <c r="Z147"/>
  <c r="AA147"/>
  <c r="AF147"/>
  <c r="AI147"/>
  <c r="AJ147"/>
  <c r="AL147"/>
  <c r="AM147"/>
  <c r="R153"/>
  <c r="I154"/>
  <c r="I153" s="1"/>
  <c r="K154"/>
  <c r="K153" s="1"/>
  <c r="L154"/>
  <c r="L153" s="1"/>
  <c r="N154"/>
  <c r="N153" s="1"/>
  <c r="O154"/>
  <c r="O153" s="1"/>
  <c r="Q154"/>
  <c r="Q153" s="1"/>
  <c r="R154"/>
  <c r="T154"/>
  <c r="T153" s="1"/>
  <c r="U154"/>
  <c r="U153" s="1"/>
  <c r="W154"/>
  <c r="W153" s="1"/>
  <c r="X154"/>
  <c r="X153" s="1"/>
  <c r="Z154"/>
  <c r="Z153" s="1"/>
  <c r="AA154"/>
  <c r="AA153" s="1"/>
  <c r="AC154"/>
  <c r="AC153" s="1"/>
  <c r="AD154"/>
  <c r="AD153" s="1"/>
  <c r="AF154"/>
  <c r="AF153" s="1"/>
  <c r="AG154"/>
  <c r="AG153" s="1"/>
  <c r="AI154"/>
  <c r="AI153" s="1"/>
  <c r="AJ154"/>
  <c r="AJ153" s="1"/>
  <c r="AL154"/>
  <c r="AL153" s="1"/>
  <c r="AL144" s="1"/>
  <c r="AM154"/>
  <c r="AM153" s="1"/>
  <c r="AM144" s="1"/>
  <c r="I172"/>
  <c r="K172"/>
  <c r="L172"/>
  <c r="N172"/>
  <c r="O172"/>
  <c r="Q172"/>
  <c r="R172"/>
  <c r="T172"/>
  <c r="U172"/>
  <c r="W172"/>
  <c r="X172"/>
  <c r="Z172"/>
  <c r="AA172"/>
  <c r="AC172"/>
  <c r="AD172"/>
  <c r="AF172"/>
  <c r="AG172"/>
  <c r="AI172"/>
  <c r="AJ172"/>
  <c r="AL172"/>
  <c r="AM172"/>
  <c r="I174"/>
  <c r="K174"/>
  <c r="L174"/>
  <c r="N174"/>
  <c r="O174"/>
  <c r="Q174"/>
  <c r="R174"/>
  <c r="T174"/>
  <c r="U174"/>
  <c r="W174"/>
  <c r="X174"/>
  <c r="Z174"/>
  <c r="AA174"/>
  <c r="AC174"/>
  <c r="AD174"/>
  <c r="AF174"/>
  <c r="AG174"/>
  <c r="AI174"/>
  <c r="AJ174"/>
  <c r="AL174"/>
  <c r="AM174"/>
  <c r="P192"/>
  <c r="S192" s="1"/>
  <c r="AB192"/>
  <c r="I195"/>
  <c r="K195"/>
  <c r="L195"/>
  <c r="N195"/>
  <c r="O195"/>
  <c r="Q195"/>
  <c r="R195"/>
  <c r="T195"/>
  <c r="U195"/>
  <c r="W195"/>
  <c r="X195"/>
  <c r="Z195"/>
  <c r="AA195"/>
  <c r="AC195"/>
  <c r="AD195"/>
  <c r="AF195"/>
  <c r="AG195"/>
  <c r="AI195"/>
  <c r="AJ195"/>
  <c r="AL194"/>
  <c r="AM194"/>
  <c r="I198"/>
  <c r="K198"/>
  <c r="L198"/>
  <c r="O198"/>
  <c r="T198"/>
  <c r="AF198"/>
  <c r="AG198"/>
  <c r="AJ198"/>
  <c r="Q200"/>
  <c r="Q198" s="1"/>
  <c r="AI200"/>
  <c r="AI198" s="1"/>
  <c r="N201"/>
  <c r="N200" s="1"/>
  <c r="J204"/>
  <c r="M204" s="1"/>
  <c r="V204"/>
  <c r="Y204" s="1"/>
  <c r="AB204" s="1"/>
  <c r="I210"/>
  <c r="I209" s="1"/>
  <c r="I694" s="1"/>
  <c r="K210"/>
  <c r="K209" s="1"/>
  <c r="K694" s="1"/>
  <c r="L210"/>
  <c r="L209" s="1"/>
  <c r="L694" s="1"/>
  <c r="N210"/>
  <c r="N209" s="1"/>
  <c r="N694" s="1"/>
  <c r="O210"/>
  <c r="O209" s="1"/>
  <c r="O694" s="1"/>
  <c r="Q210"/>
  <c r="Q209" s="1"/>
  <c r="Q694" s="1"/>
  <c r="R210"/>
  <c r="R209" s="1"/>
  <c r="R694" s="1"/>
  <c r="T210"/>
  <c r="T209" s="1"/>
  <c r="T694" s="1"/>
  <c r="U210"/>
  <c r="U209" s="1"/>
  <c r="U694" s="1"/>
  <c r="W210"/>
  <c r="W209" s="1"/>
  <c r="W694" s="1"/>
  <c r="X210"/>
  <c r="X209" s="1"/>
  <c r="X694" s="1"/>
  <c r="Z210"/>
  <c r="Z209" s="1"/>
  <c r="Z694" s="1"/>
  <c r="AA210"/>
  <c r="AA209" s="1"/>
  <c r="AC210"/>
  <c r="AC209" s="1"/>
  <c r="AC694" s="1"/>
  <c r="AD210"/>
  <c r="AD209" s="1"/>
  <c r="AD694" s="1"/>
  <c r="AF210"/>
  <c r="AF209" s="1"/>
  <c r="AF694" s="1"/>
  <c r="AG210"/>
  <c r="AG209" s="1"/>
  <c r="AG694" s="1"/>
  <c r="AI210"/>
  <c r="AI209" s="1"/>
  <c r="AJ210"/>
  <c r="AJ209" s="1"/>
  <c r="AL210"/>
  <c r="AL209" s="1"/>
  <c r="AL694" s="1"/>
  <c r="AM210"/>
  <c r="AM209" s="1"/>
  <c r="AM694" s="1"/>
  <c r="I217"/>
  <c r="K217"/>
  <c r="L217"/>
  <c r="N217"/>
  <c r="O217"/>
  <c r="Q217"/>
  <c r="R217"/>
  <c r="T217"/>
  <c r="U217"/>
  <c r="W217"/>
  <c r="X217"/>
  <c r="Z217"/>
  <c r="AA217"/>
  <c r="AC217"/>
  <c r="AD217"/>
  <c r="AF217"/>
  <c r="AG217"/>
  <c r="AI217"/>
  <c r="AJ217"/>
  <c r="AL217"/>
  <c r="AM217"/>
  <c r="K221"/>
  <c r="M221" s="1"/>
  <c r="P221" s="1"/>
  <c r="S221" s="1"/>
  <c r="V221" s="1"/>
  <c r="Y221" s="1"/>
  <c r="AL221"/>
  <c r="AL220" s="1"/>
  <c r="AL219" s="1"/>
  <c r="AL697" s="1"/>
  <c r="AM221"/>
  <c r="AM220" s="1"/>
  <c r="AM219" s="1"/>
  <c r="AM697" s="1"/>
  <c r="M222"/>
  <c r="P222" s="1"/>
  <c r="S222" s="1"/>
  <c r="V222" s="1"/>
  <c r="Y222" s="1"/>
  <c r="AB222" s="1"/>
  <c r="AE222" s="1"/>
  <c r="AH222" s="1"/>
  <c r="AK222" s="1"/>
  <c r="M223"/>
  <c r="P223" s="1"/>
  <c r="S223" s="1"/>
  <c r="V223" s="1"/>
  <c r="Y223" s="1"/>
  <c r="AB223" s="1"/>
  <c r="AE223" s="1"/>
  <c r="AH223" s="1"/>
  <c r="AK223" s="1"/>
  <c r="T226"/>
  <c r="T225" s="1"/>
  <c r="U226"/>
  <c r="U225" s="1"/>
  <c r="W226"/>
  <c r="W225" s="1"/>
  <c r="X226"/>
  <c r="Z226"/>
  <c r="Z225" s="1"/>
  <c r="AA226"/>
  <c r="AA225" s="1"/>
  <c r="AC226"/>
  <c r="AD226"/>
  <c r="AF226"/>
  <c r="AG226"/>
  <c r="AI226"/>
  <c r="AJ226"/>
  <c r="AL226"/>
  <c r="AM226"/>
  <c r="I228"/>
  <c r="K228"/>
  <c r="K226" s="1"/>
  <c r="K225" s="1"/>
  <c r="L228"/>
  <c r="L226" s="1"/>
  <c r="L225" s="1"/>
  <c r="N228"/>
  <c r="N226" s="1"/>
  <c r="N225" s="1"/>
  <c r="O228"/>
  <c r="O226" s="1"/>
  <c r="O225" s="1"/>
  <c r="Q228"/>
  <c r="Q226" s="1"/>
  <c r="Q225" s="1"/>
  <c r="R228"/>
  <c r="R226" s="1"/>
  <c r="R225" s="1"/>
  <c r="T228"/>
  <c r="U228"/>
  <c r="W228"/>
  <c r="X228"/>
  <c r="Z228"/>
  <c r="AA228"/>
  <c r="AC228"/>
  <c r="AD228"/>
  <c r="AF228"/>
  <c r="AG228"/>
  <c r="AI228"/>
  <c r="AJ228"/>
  <c r="AL228"/>
  <c r="AM228"/>
  <c r="I231"/>
  <c r="K231"/>
  <c r="L231"/>
  <c r="N231"/>
  <c r="O231"/>
  <c r="Q231"/>
  <c r="R231"/>
  <c r="T231"/>
  <c r="U231"/>
  <c r="W231"/>
  <c r="X231"/>
  <c r="Z231"/>
  <c r="AA231"/>
  <c r="AC231"/>
  <c r="AD231"/>
  <c r="AF231"/>
  <c r="AG231"/>
  <c r="AI231"/>
  <c r="AL231"/>
  <c r="AM231"/>
  <c r="V233"/>
  <c r="Y233" s="1"/>
  <c r="AB233" s="1"/>
  <c r="I237"/>
  <c r="I236" s="1"/>
  <c r="K237"/>
  <c r="K236" s="1"/>
  <c r="L237"/>
  <c r="L236" s="1"/>
  <c r="N237"/>
  <c r="N236" s="1"/>
  <c r="O237"/>
  <c r="O236" s="1"/>
  <c r="Q237"/>
  <c r="Q236" s="1"/>
  <c r="Q700" s="1"/>
  <c r="R237"/>
  <c r="R236" s="1"/>
  <c r="T237"/>
  <c r="T236" s="1"/>
  <c r="T235" s="1"/>
  <c r="T700" s="1"/>
  <c r="U237"/>
  <c r="U236" s="1"/>
  <c r="U235" s="1"/>
  <c r="U700" s="1"/>
  <c r="W237"/>
  <c r="W236" s="1"/>
  <c r="X237"/>
  <c r="X236" s="1"/>
  <c r="X235" s="1"/>
  <c r="X700" s="1"/>
  <c r="Z237"/>
  <c r="Z236" s="1"/>
  <c r="AA237"/>
  <c r="AA236" s="1"/>
  <c r="AA700" s="1"/>
  <c r="AC237"/>
  <c r="AC236" s="1"/>
  <c r="AC235" s="1"/>
  <c r="AD237"/>
  <c r="AD236" s="1"/>
  <c r="AF237"/>
  <c r="AF236" s="1"/>
  <c r="AG237"/>
  <c r="AG236" s="1"/>
  <c r="AG235" s="1"/>
  <c r="AI237"/>
  <c r="AI236" s="1"/>
  <c r="AJ237"/>
  <c r="AJ236" s="1"/>
  <c r="AL237"/>
  <c r="AL236" s="1"/>
  <c r="AL700" s="1"/>
  <c r="AM237"/>
  <c r="AM236" s="1"/>
  <c r="AM700" s="1"/>
  <c r="N239"/>
  <c r="AL245"/>
  <c r="AL244" s="1"/>
  <c r="AM245"/>
  <c r="I250"/>
  <c r="I249" s="1"/>
  <c r="K250"/>
  <c r="K245" s="1"/>
  <c r="K244" s="1"/>
  <c r="L250"/>
  <c r="L245" s="1"/>
  <c r="L244" s="1"/>
  <c r="L243" s="1"/>
  <c r="N250"/>
  <c r="N245" s="1"/>
  <c r="N244" s="1"/>
  <c r="N243" s="1"/>
  <c r="O250"/>
  <c r="O245" s="1"/>
  <c r="O244" s="1"/>
  <c r="O243" s="1"/>
  <c r="Q250"/>
  <c r="Q245" s="1"/>
  <c r="Q244" s="1"/>
  <c r="Q243" s="1"/>
  <c r="R250"/>
  <c r="R245" s="1"/>
  <c r="R244" s="1"/>
  <c r="R243" s="1"/>
  <c r="T250"/>
  <c r="T245" s="1"/>
  <c r="T244" s="1"/>
  <c r="T243" s="1"/>
  <c r="U250"/>
  <c r="U245" s="1"/>
  <c r="U244" s="1"/>
  <c r="U243" s="1"/>
  <c r="W250"/>
  <c r="W245" s="1"/>
  <c r="W244" s="1"/>
  <c r="X250"/>
  <c r="X245" s="1"/>
  <c r="X244" s="1"/>
  <c r="Z250"/>
  <c r="Z249" s="1"/>
  <c r="AA250"/>
  <c r="AA245" s="1"/>
  <c r="AA244" s="1"/>
  <c r="AA243" s="1"/>
  <c r="AC250"/>
  <c r="AC245" s="1"/>
  <c r="AC244" s="1"/>
  <c r="AC243" s="1"/>
  <c r="AD250"/>
  <c r="AD245" s="1"/>
  <c r="AD244" s="1"/>
  <c r="AF250"/>
  <c r="AF245" s="1"/>
  <c r="AF244" s="1"/>
  <c r="AF243" s="1"/>
  <c r="AG250"/>
  <c r="AG245" s="1"/>
  <c r="AG244" s="1"/>
  <c r="AG243" s="1"/>
  <c r="AI250"/>
  <c r="AI245" s="1"/>
  <c r="AI244" s="1"/>
  <c r="AI243" s="1"/>
  <c r="AJ250"/>
  <c r="AJ245" s="1"/>
  <c r="AJ244" s="1"/>
  <c r="AJ243" s="1"/>
  <c r="AL250"/>
  <c r="AL249" s="1"/>
  <c r="AM250"/>
  <c r="AM249" s="1"/>
  <c r="I253"/>
  <c r="K253"/>
  <c r="L253"/>
  <c r="N253"/>
  <c r="O253"/>
  <c r="Q253"/>
  <c r="R253"/>
  <c r="T253"/>
  <c r="U253"/>
  <c r="W253"/>
  <c r="X253"/>
  <c r="Z253"/>
  <c r="AA253"/>
  <c r="AC253"/>
  <c r="AD253"/>
  <c r="AF253"/>
  <c r="AG253"/>
  <c r="AI253"/>
  <c r="AJ253"/>
  <c r="AL253"/>
  <c r="AM253"/>
  <c r="I257"/>
  <c r="I256" s="1"/>
  <c r="K257"/>
  <c r="K256" s="1"/>
  <c r="K255" s="1"/>
  <c r="L257"/>
  <c r="L256" s="1"/>
  <c r="L255" s="1"/>
  <c r="N257"/>
  <c r="N256" s="1"/>
  <c r="N255" s="1"/>
  <c r="O257"/>
  <c r="O256" s="1"/>
  <c r="O255" s="1"/>
  <c r="Q257"/>
  <c r="Q256" s="1"/>
  <c r="Q255" s="1"/>
  <c r="R257"/>
  <c r="R256" s="1"/>
  <c r="R255" s="1"/>
  <c r="T257"/>
  <c r="T256" s="1"/>
  <c r="T255" s="1"/>
  <c r="U257"/>
  <c r="U256" s="1"/>
  <c r="U255" s="1"/>
  <c r="W257"/>
  <c r="W256" s="1"/>
  <c r="W255" s="1"/>
  <c r="X257"/>
  <c r="X256" s="1"/>
  <c r="X255" s="1"/>
  <c r="Z257"/>
  <c r="Z256" s="1"/>
  <c r="Z255" s="1"/>
  <c r="AA257"/>
  <c r="AA256" s="1"/>
  <c r="AA255" s="1"/>
  <c r="AC257"/>
  <c r="AC256" s="1"/>
  <c r="AC255" s="1"/>
  <c r="AD257"/>
  <c r="AD256" s="1"/>
  <c r="AD255" s="1"/>
  <c r="AF257"/>
  <c r="AF256" s="1"/>
  <c r="AF255" s="1"/>
  <c r="AG257"/>
  <c r="AG256" s="1"/>
  <c r="AG255" s="1"/>
  <c r="AI257"/>
  <c r="AI256" s="1"/>
  <c r="AI255" s="1"/>
  <c r="AJ257"/>
  <c r="AJ256" s="1"/>
  <c r="AJ255" s="1"/>
  <c r="AL257"/>
  <c r="AL256" s="1"/>
  <c r="AL255" s="1"/>
  <c r="AM257"/>
  <c r="AM256" s="1"/>
  <c r="AM255" s="1"/>
  <c r="I260"/>
  <c r="K260"/>
  <c r="L260"/>
  <c r="N260"/>
  <c r="O260"/>
  <c r="Q260"/>
  <c r="R260"/>
  <c r="T260"/>
  <c r="U260"/>
  <c r="W260"/>
  <c r="X260"/>
  <c r="Z260"/>
  <c r="AA260"/>
  <c r="AC260"/>
  <c r="AD260"/>
  <c r="AF260"/>
  <c r="AG260"/>
  <c r="AI260"/>
  <c r="AJ260"/>
  <c r="AL260"/>
  <c r="AM260"/>
  <c r="V263"/>
  <c r="I266"/>
  <c r="I265" s="1"/>
  <c r="I264" s="1"/>
  <c r="K266"/>
  <c r="K265" s="1"/>
  <c r="K264" s="1"/>
  <c r="L266"/>
  <c r="L265" s="1"/>
  <c r="L264" s="1"/>
  <c r="N266"/>
  <c r="N265" s="1"/>
  <c r="O266"/>
  <c r="O265" s="1"/>
  <c r="O264" s="1"/>
  <c r="Q266"/>
  <c r="Q265" s="1"/>
  <c r="R266"/>
  <c r="R265" s="1"/>
  <c r="R264" s="1"/>
  <c r="T266"/>
  <c r="T265" s="1"/>
  <c r="T264" s="1"/>
  <c r="U266"/>
  <c r="U265" s="1"/>
  <c r="U264" s="1"/>
  <c r="W266"/>
  <c r="W265" s="1"/>
  <c r="X266"/>
  <c r="X265" s="1"/>
  <c r="Z266"/>
  <c r="Z265" s="1"/>
  <c r="AA266"/>
  <c r="AA265" s="1"/>
  <c r="AC266"/>
  <c r="AC265" s="1"/>
  <c r="AC264" s="1"/>
  <c r="AD266"/>
  <c r="AD265" s="1"/>
  <c r="AD264" s="1"/>
  <c r="AF266"/>
  <c r="AF265" s="1"/>
  <c r="AG266"/>
  <c r="AG265" s="1"/>
  <c r="AG264" s="1"/>
  <c r="AI266"/>
  <c r="AI265" s="1"/>
  <c r="AI264" s="1"/>
  <c r="AJ266"/>
  <c r="AJ265" s="1"/>
  <c r="AJ264" s="1"/>
  <c r="AL266"/>
  <c r="AL265" s="1"/>
  <c r="AM266"/>
  <c r="AM265" s="1"/>
  <c r="I270"/>
  <c r="K270"/>
  <c r="L270"/>
  <c r="N270"/>
  <c r="O270"/>
  <c r="Q270"/>
  <c r="R270"/>
  <c r="T270"/>
  <c r="U270"/>
  <c r="W270"/>
  <c r="Z270"/>
  <c r="AC270"/>
  <c r="AD270"/>
  <c r="AF270"/>
  <c r="AG270"/>
  <c r="AI270"/>
  <c r="AJ270"/>
  <c r="AM274"/>
  <c r="AM270" s="1"/>
  <c r="AM269" s="1"/>
  <c r="AL274"/>
  <c r="AL270" s="1"/>
  <c r="AL269" s="1"/>
  <c r="I280"/>
  <c r="K280"/>
  <c r="L280"/>
  <c r="N280"/>
  <c r="O280"/>
  <c r="Q280"/>
  <c r="R280"/>
  <c r="T280"/>
  <c r="U280"/>
  <c r="W280"/>
  <c r="Z280"/>
  <c r="AA280"/>
  <c r="AC280"/>
  <c r="AD280"/>
  <c r="AF280"/>
  <c r="AG280"/>
  <c r="AI280"/>
  <c r="AJ280"/>
  <c r="AL280"/>
  <c r="AQ290"/>
  <c r="AQ291"/>
  <c r="I304"/>
  <c r="I287" s="1"/>
  <c r="K304"/>
  <c r="K287" s="1"/>
  <c r="L304"/>
  <c r="L287" s="1"/>
  <c r="N304"/>
  <c r="N287" s="1"/>
  <c r="O304"/>
  <c r="O287" s="1"/>
  <c r="Q304"/>
  <c r="Q287" s="1"/>
  <c r="R304"/>
  <c r="R287" s="1"/>
  <c r="T304"/>
  <c r="T287" s="1"/>
  <c r="U304"/>
  <c r="W304"/>
  <c r="W287" s="1"/>
  <c r="X304"/>
  <c r="X287" s="1"/>
  <c r="Z304"/>
  <c r="Z287" s="1"/>
  <c r="Z279" s="1"/>
  <c r="AA304"/>
  <c r="AC304"/>
  <c r="AC287" s="1"/>
  <c r="AD304"/>
  <c r="AD287" s="1"/>
  <c r="AF304"/>
  <c r="AF287" s="1"/>
  <c r="AF279" s="1"/>
  <c r="AG304"/>
  <c r="AG287" s="1"/>
  <c r="AI304"/>
  <c r="AI287" s="1"/>
  <c r="AJ304"/>
  <c r="AJ287" s="1"/>
  <c r="AL304"/>
  <c r="AM304"/>
  <c r="I318"/>
  <c r="K318"/>
  <c r="L318"/>
  <c r="O318"/>
  <c r="Q318"/>
  <c r="R318"/>
  <c r="U318"/>
  <c r="W318"/>
  <c r="X318"/>
  <c r="Z318"/>
  <c r="AA318"/>
  <c r="AC318"/>
  <c r="AD318"/>
  <c r="AF318"/>
  <c r="AG318"/>
  <c r="AI318"/>
  <c r="AJ318"/>
  <c r="N318"/>
  <c r="AP321"/>
  <c r="I322"/>
  <c r="K322"/>
  <c r="L322"/>
  <c r="N322"/>
  <c r="O322"/>
  <c r="Q322"/>
  <c r="R322"/>
  <c r="T322"/>
  <c r="U322"/>
  <c r="W322"/>
  <c r="X322"/>
  <c r="Z322"/>
  <c r="AA322"/>
  <c r="AC322"/>
  <c r="AD322"/>
  <c r="AF322"/>
  <c r="AG322"/>
  <c r="AI322"/>
  <c r="AJ322"/>
  <c r="AP322"/>
  <c r="I326"/>
  <c r="K326"/>
  <c r="L326"/>
  <c r="N326"/>
  <c r="O326"/>
  <c r="Q326"/>
  <c r="R326"/>
  <c r="T326"/>
  <c r="U326"/>
  <c r="W326"/>
  <c r="X326"/>
  <c r="Z326"/>
  <c r="AA326"/>
  <c r="AC326"/>
  <c r="AD326"/>
  <c r="AF326"/>
  <c r="AG326"/>
  <c r="AI326"/>
  <c r="AJ326"/>
  <c r="AL326"/>
  <c r="AL317" s="1"/>
  <c r="AM326"/>
  <c r="AM317" s="1"/>
  <c r="I328"/>
  <c r="K328"/>
  <c r="L328"/>
  <c r="N328"/>
  <c r="O328"/>
  <c r="Q328"/>
  <c r="R328"/>
  <c r="T328"/>
  <c r="U328"/>
  <c r="W328"/>
  <c r="X328"/>
  <c r="Z328"/>
  <c r="AA328"/>
  <c r="AC328"/>
  <c r="AD328"/>
  <c r="AF328"/>
  <c r="AG328"/>
  <c r="AI328"/>
  <c r="AJ328"/>
  <c r="Q336"/>
  <c r="K340"/>
  <c r="N340"/>
  <c r="O340"/>
  <c r="Q340"/>
  <c r="R340"/>
  <c r="T340"/>
  <c r="U340"/>
  <c r="W340"/>
  <c r="Z340"/>
  <c r="AA340"/>
  <c r="AC340"/>
  <c r="AD340"/>
  <c r="AF340"/>
  <c r="AI340"/>
  <c r="AJ340"/>
  <c r="L340"/>
  <c r="X345"/>
  <c r="X340" s="1"/>
  <c r="I359"/>
  <c r="K359"/>
  <c r="L359"/>
  <c r="N359"/>
  <c r="O359"/>
  <c r="Q359"/>
  <c r="R359"/>
  <c r="T359"/>
  <c r="U359"/>
  <c r="W359"/>
  <c r="X359"/>
  <c r="Z359"/>
  <c r="AA359"/>
  <c r="AC359"/>
  <c r="AD359"/>
  <c r="AF359"/>
  <c r="AG359"/>
  <c r="AI359"/>
  <c r="AJ359"/>
  <c r="AL359"/>
  <c r="AM359"/>
  <c r="I391"/>
  <c r="K391"/>
  <c r="L391"/>
  <c r="N391"/>
  <c r="O391"/>
  <c r="Q391"/>
  <c r="R391"/>
  <c r="T391"/>
  <c r="U391"/>
  <c r="W391"/>
  <c r="X391"/>
  <c r="AC391"/>
  <c r="AD391"/>
  <c r="AF391"/>
  <c r="AG391"/>
  <c r="AI391"/>
  <c r="AJ391"/>
  <c r="I394"/>
  <c r="K394"/>
  <c r="L394"/>
  <c r="N394"/>
  <c r="O394"/>
  <c r="Q394"/>
  <c r="R394"/>
  <c r="T394"/>
  <c r="U394"/>
  <c r="W394"/>
  <c r="X394"/>
  <c r="AC394"/>
  <c r="AD394"/>
  <c r="AF394"/>
  <c r="AG394"/>
  <c r="AI394"/>
  <c r="AJ394"/>
  <c r="U403"/>
  <c r="T404"/>
  <c r="T403" s="1"/>
  <c r="I415"/>
  <c r="K415"/>
  <c r="L415"/>
  <c r="L414" s="1"/>
  <c r="N415"/>
  <c r="O415"/>
  <c r="O414" s="1"/>
  <c r="Q415"/>
  <c r="R415"/>
  <c r="T415"/>
  <c r="U415"/>
  <c r="U414" s="1"/>
  <c r="W415"/>
  <c r="X415"/>
  <c r="AC415"/>
  <c r="AD415"/>
  <c r="AF415"/>
  <c r="AG415"/>
  <c r="AI415"/>
  <c r="AJ415"/>
  <c r="I418"/>
  <c r="K418"/>
  <c r="N418"/>
  <c r="Q418"/>
  <c r="R418"/>
  <c r="T418"/>
  <c r="W418"/>
  <c r="X418"/>
  <c r="Z418"/>
  <c r="AA418"/>
  <c r="AC418"/>
  <c r="AF418"/>
  <c r="AG418"/>
  <c r="AI418"/>
  <c r="AJ418"/>
  <c r="I435"/>
  <c r="K435"/>
  <c r="L435"/>
  <c r="N435"/>
  <c r="O435"/>
  <c r="Q435"/>
  <c r="T435"/>
  <c r="U435"/>
  <c r="W435"/>
  <c r="X435"/>
  <c r="Z435"/>
  <c r="AA435"/>
  <c r="AC435"/>
  <c r="AD435"/>
  <c r="AF435"/>
  <c r="AG435"/>
  <c r="AI435"/>
  <c r="AJ435"/>
  <c r="AL435"/>
  <c r="AP436"/>
  <c r="AQ436"/>
  <c r="AP437"/>
  <c r="AQ437"/>
  <c r="AP439"/>
  <c r="AQ439"/>
  <c r="I440"/>
  <c r="K440"/>
  <c r="L440"/>
  <c r="N440"/>
  <c r="O440"/>
  <c r="Q440"/>
  <c r="T440"/>
  <c r="U440"/>
  <c r="W440"/>
  <c r="X440"/>
  <c r="Z440"/>
  <c r="AA440"/>
  <c r="AC440"/>
  <c r="AD440"/>
  <c r="AF440"/>
  <c r="AG440"/>
  <c r="AI440"/>
  <c r="AJ440"/>
  <c r="AL440"/>
  <c r="AM440"/>
  <c r="R434"/>
  <c r="R433" s="1"/>
  <c r="R690" s="1"/>
  <c r="I484"/>
  <c r="K484"/>
  <c r="L484"/>
  <c r="N484"/>
  <c r="O484"/>
  <c r="Q484"/>
  <c r="R484"/>
  <c r="T484"/>
  <c r="U484"/>
  <c r="W484"/>
  <c r="X484"/>
  <c r="Z484"/>
  <c r="AA484"/>
  <c r="AC484"/>
  <c r="AD484"/>
  <c r="AF484"/>
  <c r="AG484"/>
  <c r="AI484"/>
  <c r="AJ484"/>
  <c r="AL484"/>
  <c r="AM484"/>
  <c r="I491"/>
  <c r="K491"/>
  <c r="L491"/>
  <c r="N491"/>
  <c r="O491"/>
  <c r="Q491"/>
  <c r="R491"/>
  <c r="T491"/>
  <c r="U491"/>
  <c r="W491"/>
  <c r="X491"/>
  <c r="Z491"/>
  <c r="AA491"/>
  <c r="AC491"/>
  <c r="AD491"/>
  <c r="AF491"/>
  <c r="AG491"/>
  <c r="AI491"/>
  <c r="AJ491"/>
  <c r="AL491"/>
  <c r="AM491"/>
  <c r="I494"/>
  <c r="K494"/>
  <c r="L494"/>
  <c r="N494"/>
  <c r="O494"/>
  <c r="Q494"/>
  <c r="R494"/>
  <c r="T494"/>
  <c r="U494"/>
  <c r="W494"/>
  <c r="X494"/>
  <c r="Z494"/>
  <c r="AA494"/>
  <c r="AC494"/>
  <c r="AD494"/>
  <c r="AF494"/>
  <c r="AG494"/>
  <c r="AI494"/>
  <c r="AJ494"/>
  <c r="I497"/>
  <c r="K497"/>
  <c r="L497"/>
  <c r="N497"/>
  <c r="O497"/>
  <c r="T497"/>
  <c r="W497"/>
  <c r="X497"/>
  <c r="AC497"/>
  <c r="AD497"/>
  <c r="AF497"/>
  <c r="AG497"/>
  <c r="AI497"/>
  <c r="AJ497"/>
  <c r="Q498"/>
  <c r="R498"/>
  <c r="R497" s="1"/>
  <c r="Z498"/>
  <c r="Z497" s="1"/>
  <c r="AL498"/>
  <c r="AM498"/>
  <c r="Q501"/>
  <c r="AL501"/>
  <c r="AM501"/>
  <c r="I506"/>
  <c r="K506"/>
  <c r="L506"/>
  <c r="N506"/>
  <c r="O506"/>
  <c r="Q506"/>
  <c r="R506"/>
  <c r="T506"/>
  <c r="U506"/>
  <c r="W506"/>
  <c r="X506"/>
  <c r="Z506"/>
  <c r="AA506"/>
  <c r="AC506"/>
  <c r="AD506"/>
  <c r="AF506"/>
  <c r="AG506"/>
  <c r="AI506"/>
  <c r="AJ506"/>
  <c r="AL506"/>
  <c r="AM506"/>
  <c r="I521"/>
  <c r="K521"/>
  <c r="L521"/>
  <c r="N521"/>
  <c r="O521"/>
  <c r="Q521"/>
  <c r="R521"/>
  <c r="T521"/>
  <c r="U521"/>
  <c r="W521"/>
  <c r="X521"/>
  <c r="Z521"/>
  <c r="AA521"/>
  <c r="AC521"/>
  <c r="AD521"/>
  <c r="AF521"/>
  <c r="AG521"/>
  <c r="AI521"/>
  <c r="AJ521"/>
  <c r="L525"/>
  <c r="O525"/>
  <c r="AA525"/>
  <c r="AG525"/>
  <c r="AI525"/>
  <c r="AJ525"/>
  <c r="AM525"/>
  <c r="AN525"/>
  <c r="AO525"/>
  <c r="AP525"/>
  <c r="I529"/>
  <c r="I524" s="1"/>
  <c r="K529"/>
  <c r="K524" s="1"/>
  <c r="L529"/>
  <c r="N529"/>
  <c r="N524" s="1"/>
  <c r="O529"/>
  <c r="Q529"/>
  <c r="Q524" s="1"/>
  <c r="R529"/>
  <c r="R524" s="1"/>
  <c r="T529"/>
  <c r="T524" s="1"/>
  <c r="U529"/>
  <c r="U524" s="1"/>
  <c r="W529"/>
  <c r="W524" s="1"/>
  <c r="X529"/>
  <c r="X524" s="1"/>
  <c r="Z529"/>
  <c r="Z524" s="1"/>
  <c r="AA529"/>
  <c r="AC529"/>
  <c r="AC524" s="1"/>
  <c r="AD529"/>
  <c r="AD524" s="1"/>
  <c r="AF529"/>
  <c r="AF524" s="1"/>
  <c r="AG529"/>
  <c r="AI529"/>
  <c r="AJ529"/>
  <c r="AM529"/>
  <c r="I545"/>
  <c r="K545"/>
  <c r="L545"/>
  <c r="N545"/>
  <c r="O545"/>
  <c r="Q545"/>
  <c r="R545"/>
  <c r="T545"/>
  <c r="U545"/>
  <c r="W545"/>
  <c r="X545"/>
  <c r="Z545"/>
  <c r="AA545"/>
  <c r="AC545"/>
  <c r="AD545"/>
  <c r="AF545"/>
  <c r="AG545"/>
  <c r="AI545"/>
  <c r="AJ545"/>
  <c r="AL545"/>
  <c r="AM545"/>
  <c r="I548"/>
  <c r="K548"/>
  <c r="L548"/>
  <c r="N548"/>
  <c r="O548"/>
  <c r="Q548"/>
  <c r="R548"/>
  <c r="T548"/>
  <c r="U548"/>
  <c r="W548"/>
  <c r="X548"/>
  <c r="Z548"/>
  <c r="AA548"/>
  <c r="AC548"/>
  <c r="AD548"/>
  <c r="AF548"/>
  <c r="AG548"/>
  <c r="AI548"/>
  <c r="AJ548"/>
  <c r="AL548"/>
  <c r="AM548"/>
  <c r="I554"/>
  <c r="K554"/>
  <c r="L554"/>
  <c r="N554"/>
  <c r="O554"/>
  <c r="Q554"/>
  <c r="R554"/>
  <c r="T554"/>
  <c r="U554"/>
  <c r="W554"/>
  <c r="X554"/>
  <c r="Z554"/>
  <c r="AA554"/>
  <c r="AC554"/>
  <c r="AD554"/>
  <c r="AF554"/>
  <c r="AG554"/>
  <c r="AI554"/>
  <c r="AJ554"/>
  <c r="AL554"/>
  <c r="AM554"/>
  <c r="I557"/>
  <c r="K557"/>
  <c r="L557"/>
  <c r="N557"/>
  <c r="O557"/>
  <c r="Q557"/>
  <c r="R557"/>
  <c r="T557"/>
  <c r="U557"/>
  <c r="W557"/>
  <c r="X557"/>
  <c r="Z557"/>
  <c r="AA557"/>
  <c r="AC557"/>
  <c r="AD557"/>
  <c r="AF557"/>
  <c r="AG557"/>
  <c r="AI557"/>
  <c r="AJ557"/>
  <c r="AL557"/>
  <c r="AM557"/>
  <c r="I559"/>
  <c r="K559"/>
  <c r="L559"/>
  <c r="N559"/>
  <c r="O559"/>
  <c r="Q559"/>
  <c r="R559"/>
  <c r="T559"/>
  <c r="U559"/>
  <c r="W559"/>
  <c r="X559"/>
  <c r="Z559"/>
  <c r="AA559"/>
  <c r="AC559"/>
  <c r="AD559"/>
  <c r="AF559"/>
  <c r="AG559"/>
  <c r="AI559"/>
  <c r="AJ559"/>
  <c r="AL559"/>
  <c r="AM559"/>
  <c r="R563"/>
  <c r="R562" s="1"/>
  <c r="AL563"/>
  <c r="AL698" s="1"/>
  <c r="AM563"/>
  <c r="AM698" s="1"/>
  <c r="I571"/>
  <c r="K571"/>
  <c r="L571"/>
  <c r="N571"/>
  <c r="O571"/>
  <c r="Q571"/>
  <c r="R571"/>
  <c r="T571"/>
  <c r="U571"/>
  <c r="W571"/>
  <c r="X571"/>
  <c r="Z571"/>
  <c r="AA571"/>
  <c r="AC571"/>
  <c r="AD571"/>
  <c r="AF571"/>
  <c r="AG571"/>
  <c r="AI571"/>
  <c r="AJ571"/>
  <c r="AL571"/>
  <c r="AM571"/>
  <c r="I576"/>
  <c r="I575" s="1"/>
  <c r="K576"/>
  <c r="K575" s="1"/>
  <c r="L576"/>
  <c r="L575" s="1"/>
  <c r="N576"/>
  <c r="N575" s="1"/>
  <c r="O576"/>
  <c r="O575" s="1"/>
  <c r="Q576"/>
  <c r="Q575" s="1"/>
  <c r="R576"/>
  <c r="R575" s="1"/>
  <c r="T576"/>
  <c r="T575" s="1"/>
  <c r="U576"/>
  <c r="U575" s="1"/>
  <c r="W576"/>
  <c r="W575" s="1"/>
  <c r="X576"/>
  <c r="X575" s="1"/>
  <c r="Z576"/>
  <c r="Z575" s="1"/>
  <c r="AA576"/>
  <c r="AA575" s="1"/>
  <c r="AC576"/>
  <c r="AC575" s="1"/>
  <c r="AD576"/>
  <c r="AD575" s="1"/>
  <c r="AF576"/>
  <c r="AF575" s="1"/>
  <c r="AG576"/>
  <c r="AG575" s="1"/>
  <c r="AI576"/>
  <c r="AI575" s="1"/>
  <c r="AJ576"/>
  <c r="AJ575" s="1"/>
  <c r="AL576"/>
  <c r="AL575" s="1"/>
  <c r="AM576"/>
  <c r="AM575" s="1"/>
  <c r="AM580"/>
  <c r="AM579" s="1"/>
  <c r="AM578" s="1"/>
  <c r="AL580"/>
  <c r="AL579" s="1"/>
  <c r="AL578" s="1"/>
  <c r="I584"/>
  <c r="I583" s="1"/>
  <c r="K584"/>
  <c r="K583" s="1"/>
  <c r="L584"/>
  <c r="L583" s="1"/>
  <c r="N584"/>
  <c r="N583" s="1"/>
  <c r="Q584"/>
  <c r="Q583" s="1"/>
  <c r="R584"/>
  <c r="R583" s="1"/>
  <c r="T584"/>
  <c r="T583" s="1"/>
  <c r="U584"/>
  <c r="U583" s="1"/>
  <c r="W584"/>
  <c r="W583" s="1"/>
  <c r="Z584"/>
  <c r="Z583" s="1"/>
  <c r="AA584"/>
  <c r="AA583" s="1"/>
  <c r="AC584"/>
  <c r="AC583" s="1"/>
  <c r="AD584"/>
  <c r="AD583" s="1"/>
  <c r="AF584"/>
  <c r="AF583" s="1"/>
  <c r="O585"/>
  <c r="O584" s="1"/>
  <c r="O583" s="1"/>
  <c r="AG585"/>
  <c r="AG584" s="1"/>
  <c r="AG583" s="1"/>
  <c r="AI585"/>
  <c r="AI584" s="1"/>
  <c r="AI583" s="1"/>
  <c r="AJ585"/>
  <c r="AM584"/>
  <c r="AM583" s="1"/>
  <c r="V586"/>
  <c r="Y586" s="1"/>
  <c r="AB586" s="1"/>
  <c r="AE586" s="1"/>
  <c r="AH586" s="1"/>
  <c r="AK586" s="1"/>
  <c r="V589"/>
  <c r="V590"/>
  <c r="X590"/>
  <c r="X589" s="1"/>
  <c r="V591"/>
  <c r="Y591" s="1"/>
  <c r="AB591" s="1"/>
  <c r="AE591" s="1"/>
  <c r="AH591" s="1"/>
  <c r="AK591" s="1"/>
  <c r="I593"/>
  <c r="K593"/>
  <c r="K592" s="1"/>
  <c r="L593"/>
  <c r="L592" s="1"/>
  <c r="N593"/>
  <c r="N592" s="1"/>
  <c r="O593"/>
  <c r="O592" s="1"/>
  <c r="Q593"/>
  <c r="Q592" s="1"/>
  <c r="R593"/>
  <c r="R592" s="1"/>
  <c r="T593"/>
  <c r="T592" s="1"/>
  <c r="U593"/>
  <c r="U592" s="1"/>
  <c r="W593"/>
  <c r="W592" s="1"/>
  <c r="X593"/>
  <c r="X592" s="1"/>
  <c r="Z593"/>
  <c r="Z592" s="1"/>
  <c r="AA593"/>
  <c r="AA592" s="1"/>
  <c r="AC593"/>
  <c r="AC592" s="1"/>
  <c r="AD593"/>
  <c r="AD592" s="1"/>
  <c r="AF593"/>
  <c r="AF592" s="1"/>
  <c r="AG593"/>
  <c r="AG592" s="1"/>
  <c r="AI593"/>
  <c r="AI592" s="1"/>
  <c r="AJ593"/>
  <c r="AJ592" s="1"/>
  <c r="AL592"/>
  <c r="AL588" s="1"/>
  <c r="AM592"/>
  <c r="AM588" s="1"/>
  <c r="J594"/>
  <c r="M594" s="1"/>
  <c r="P594" s="1"/>
  <c r="S594" s="1"/>
  <c r="V594" s="1"/>
  <c r="Y594" s="1"/>
  <c r="AB594" s="1"/>
  <c r="AE594" s="1"/>
  <c r="AH594" s="1"/>
  <c r="AK594" s="1"/>
  <c r="I598"/>
  <c r="I597" s="1"/>
  <c r="K598"/>
  <c r="K597" s="1"/>
  <c r="L598"/>
  <c r="L597" s="1"/>
  <c r="N598"/>
  <c r="N597" s="1"/>
  <c r="O598"/>
  <c r="O597" s="1"/>
  <c r="Q598"/>
  <c r="Q597" s="1"/>
  <c r="R598"/>
  <c r="R597" s="1"/>
  <c r="T598"/>
  <c r="T597" s="1"/>
  <c r="U598"/>
  <c r="U597" s="1"/>
  <c r="W598"/>
  <c r="W597" s="1"/>
  <c r="X598"/>
  <c r="X597" s="1"/>
  <c r="Z598"/>
  <c r="Z597" s="1"/>
  <c r="AA598"/>
  <c r="AA597" s="1"/>
  <c r="AC598"/>
  <c r="AC597" s="1"/>
  <c r="AC683" s="1"/>
  <c r="AD598"/>
  <c r="AD597" s="1"/>
  <c r="AF598"/>
  <c r="AF597" s="1"/>
  <c r="AG598"/>
  <c r="AG597" s="1"/>
  <c r="AI598"/>
  <c r="AI597" s="1"/>
  <c r="AJ598"/>
  <c r="AJ597" s="1"/>
  <c r="I621"/>
  <c r="I620" s="1"/>
  <c r="I609" s="1"/>
  <c r="K621"/>
  <c r="K620" s="1"/>
  <c r="K609" s="1"/>
  <c r="L621"/>
  <c r="L620" s="1"/>
  <c r="L609" s="1"/>
  <c r="N621"/>
  <c r="N620" s="1"/>
  <c r="N609" s="1"/>
  <c r="O621"/>
  <c r="O620" s="1"/>
  <c r="O609" s="1"/>
  <c r="Q621"/>
  <c r="Q620" s="1"/>
  <c r="Q609" s="1"/>
  <c r="R621"/>
  <c r="R620" s="1"/>
  <c r="R609" s="1"/>
  <c r="T621"/>
  <c r="T620" s="1"/>
  <c r="T609" s="1"/>
  <c r="U621"/>
  <c r="U620" s="1"/>
  <c r="U609" s="1"/>
  <c r="W621"/>
  <c r="W620" s="1"/>
  <c r="W609" s="1"/>
  <c r="X621"/>
  <c r="X620" s="1"/>
  <c r="X609" s="1"/>
  <c r="Z621"/>
  <c r="Z620" s="1"/>
  <c r="Z609" s="1"/>
  <c r="AA621"/>
  <c r="AA620" s="1"/>
  <c r="AC621"/>
  <c r="AC620" s="1"/>
  <c r="AC609" s="1"/>
  <c r="AD621"/>
  <c r="AD620" s="1"/>
  <c r="AD609" s="1"/>
  <c r="AF621"/>
  <c r="AF620" s="1"/>
  <c r="AF609" s="1"/>
  <c r="AG621"/>
  <c r="AG620" s="1"/>
  <c r="AG609" s="1"/>
  <c r="AI621"/>
  <c r="AI620" s="1"/>
  <c r="AI609" s="1"/>
  <c r="AJ621"/>
  <c r="AJ620" s="1"/>
  <c r="AJ609" s="1"/>
  <c r="AL621"/>
  <c r="AL620" s="1"/>
  <c r="AL609" s="1"/>
  <c r="AM621"/>
  <c r="AM620" s="1"/>
  <c r="AM609" s="1"/>
  <c r="I635"/>
  <c r="I631" s="1"/>
  <c r="K635"/>
  <c r="K631" s="1"/>
  <c r="K686" s="1"/>
  <c r="L635"/>
  <c r="L631" s="1"/>
  <c r="L686" s="1"/>
  <c r="N635"/>
  <c r="N631" s="1"/>
  <c r="N686" s="1"/>
  <c r="O635"/>
  <c r="O631" s="1"/>
  <c r="O686" s="1"/>
  <c r="Q635"/>
  <c r="Q631" s="1"/>
  <c r="Q686" s="1"/>
  <c r="R635"/>
  <c r="R631" s="1"/>
  <c r="R686" s="1"/>
  <c r="T635"/>
  <c r="T631" s="1"/>
  <c r="T686" s="1"/>
  <c r="U635"/>
  <c r="U631" s="1"/>
  <c r="U686" s="1"/>
  <c r="W635"/>
  <c r="W631" s="1"/>
  <c r="W686" s="1"/>
  <c r="X635"/>
  <c r="X631" s="1"/>
  <c r="X686" s="1"/>
  <c r="Z635"/>
  <c r="Z631" s="1"/>
  <c r="Z686" s="1"/>
  <c r="AA635"/>
  <c r="AA631" s="1"/>
  <c r="AA686" s="1"/>
  <c r="AC635"/>
  <c r="AC631" s="1"/>
  <c r="AC686" s="1"/>
  <c r="AD635"/>
  <c r="AD631" s="1"/>
  <c r="AD686" s="1"/>
  <c r="AF635"/>
  <c r="AF631" s="1"/>
  <c r="AF686" s="1"/>
  <c r="AG635"/>
  <c r="AG631" s="1"/>
  <c r="AG686" s="1"/>
  <c r="AI635"/>
  <c r="AI631" s="1"/>
  <c r="AI686" s="1"/>
  <c r="AJ635"/>
  <c r="AJ631" s="1"/>
  <c r="AJ686" s="1"/>
  <c r="AL635"/>
  <c r="AM635"/>
  <c r="I640"/>
  <c r="K640"/>
  <c r="K639" s="1"/>
  <c r="K638" s="1"/>
  <c r="L640"/>
  <c r="L639" s="1"/>
  <c r="N640"/>
  <c r="O640"/>
  <c r="O639" s="1"/>
  <c r="O638" s="1"/>
  <c r="Q640"/>
  <c r="Q639" s="1"/>
  <c r="Q638" s="1"/>
  <c r="R640"/>
  <c r="R639" s="1"/>
  <c r="R638" s="1"/>
  <c r="T640"/>
  <c r="T639" s="1"/>
  <c r="T638" s="1"/>
  <c r="U640"/>
  <c r="U639" s="1"/>
  <c r="U638" s="1"/>
  <c r="W640"/>
  <c r="W639" s="1"/>
  <c r="W638" s="1"/>
  <c r="X640"/>
  <c r="X639" s="1"/>
  <c r="X638" s="1"/>
  <c r="Z640"/>
  <c r="AA640"/>
  <c r="AA639" s="1"/>
  <c r="AA638" s="1"/>
  <c r="AC640"/>
  <c r="AC639" s="1"/>
  <c r="AC638" s="1"/>
  <c r="AD640"/>
  <c r="AD639" s="1"/>
  <c r="AD638" s="1"/>
  <c r="AF640"/>
  <c r="AF639" s="1"/>
  <c r="AF638" s="1"/>
  <c r="AG640"/>
  <c r="AG639" s="1"/>
  <c r="AG638" s="1"/>
  <c r="AI640"/>
  <c r="AJ640"/>
  <c r="AJ639" s="1"/>
  <c r="AL640"/>
  <c r="AL639" s="1"/>
  <c r="AL638" s="1"/>
  <c r="AM640"/>
  <c r="V643"/>
  <c r="Y643" s="1"/>
  <c r="AB643" s="1"/>
  <c r="AE643" s="1"/>
  <c r="AH643" s="1"/>
  <c r="AK643" s="1"/>
  <c r="AM644"/>
  <c r="N645"/>
  <c r="N644" s="1"/>
  <c r="AI645"/>
  <c r="S647"/>
  <c r="V647" s="1"/>
  <c r="Y647" s="1"/>
  <c r="AB647" s="1"/>
  <c r="O650"/>
  <c r="O649" s="1"/>
  <c r="O701" s="1"/>
  <c r="R651"/>
  <c r="R650" s="1"/>
  <c r="R649" s="1"/>
  <c r="R701" s="1"/>
  <c r="AC651"/>
  <c r="AC650" s="1"/>
  <c r="AC649" s="1"/>
  <c r="AC701" s="1"/>
  <c r="AL651"/>
  <c r="AL650" s="1"/>
  <c r="AL649" s="1"/>
  <c r="AL701" s="1"/>
  <c r="AM651"/>
  <c r="AM650" s="1"/>
  <c r="AM649" s="1"/>
  <c r="AM701" s="1"/>
  <c r="P654"/>
  <c r="S654" s="1"/>
  <c r="V654" s="1"/>
  <c r="Y654" s="1"/>
  <c r="AB654" s="1"/>
  <c r="P655"/>
  <c r="S655" s="1"/>
  <c r="V655" s="1"/>
  <c r="Y655" s="1"/>
  <c r="AB655" s="1"/>
  <c r="I661"/>
  <c r="I660" s="1"/>
  <c r="I659" s="1"/>
  <c r="I658" s="1"/>
  <c r="I657" s="1"/>
  <c r="K661"/>
  <c r="K660" s="1"/>
  <c r="K659" s="1"/>
  <c r="K658" s="1"/>
  <c r="K657" s="1"/>
  <c r="L661"/>
  <c r="L660" s="1"/>
  <c r="N661"/>
  <c r="N660" s="1"/>
  <c r="N659" s="1"/>
  <c r="N658" s="1"/>
  <c r="N657" s="1"/>
  <c r="O661"/>
  <c r="O660" s="1"/>
  <c r="O659" s="1"/>
  <c r="Q661"/>
  <c r="Q660" s="1"/>
  <c r="Q659" s="1"/>
  <c r="Q658" s="1"/>
  <c r="Q657" s="1"/>
  <c r="R661"/>
  <c r="R660" s="1"/>
  <c r="R659" s="1"/>
  <c r="R658" s="1"/>
  <c r="R657" s="1"/>
  <c r="T661"/>
  <c r="T660" s="1"/>
  <c r="T659" s="1"/>
  <c r="T658" s="1"/>
  <c r="T657" s="1"/>
  <c r="U661"/>
  <c r="U660" s="1"/>
  <c r="U659" s="1"/>
  <c r="U658" s="1"/>
  <c r="U657" s="1"/>
  <c r="W661"/>
  <c r="W660" s="1"/>
  <c r="W659" s="1"/>
  <c r="W658" s="1"/>
  <c r="W657" s="1"/>
  <c r="X661"/>
  <c r="X660" s="1"/>
  <c r="X659" s="1"/>
  <c r="X658" s="1"/>
  <c r="X657" s="1"/>
  <c r="Z661"/>
  <c r="Z660" s="1"/>
  <c r="Z659" s="1"/>
  <c r="AA661"/>
  <c r="AA660" s="1"/>
  <c r="AA659" s="1"/>
  <c r="AA658" s="1"/>
  <c r="AA657" s="1"/>
  <c r="AC661"/>
  <c r="AC660" s="1"/>
  <c r="AC659" s="1"/>
  <c r="AC658" s="1"/>
  <c r="AC657" s="1"/>
  <c r="AD661"/>
  <c r="AD660" s="1"/>
  <c r="AD659" s="1"/>
  <c r="AD658" s="1"/>
  <c r="AD657" s="1"/>
  <c r="AF661"/>
  <c r="AF660" s="1"/>
  <c r="AF659" s="1"/>
  <c r="AF658" s="1"/>
  <c r="AF657" s="1"/>
  <c r="AG661"/>
  <c r="AG660" s="1"/>
  <c r="AG659" s="1"/>
  <c r="AI661"/>
  <c r="AI660" s="1"/>
  <c r="AI659" s="1"/>
  <c r="AI658" s="1"/>
  <c r="AI657" s="1"/>
  <c r="AJ661"/>
  <c r="AJ660" s="1"/>
  <c r="AJ659" s="1"/>
  <c r="AM661"/>
  <c r="AM660" s="1"/>
  <c r="L665"/>
  <c r="AL665"/>
  <c r="AM665"/>
  <c r="M680"/>
  <c r="P680" s="1"/>
  <c r="I701"/>
  <c r="K701"/>
  <c r="L701"/>
  <c r="N701"/>
  <c r="Q701"/>
  <c r="T701"/>
  <c r="U701"/>
  <c r="W701"/>
  <c r="Z701"/>
  <c r="AA701"/>
  <c r="AF701"/>
  <c r="AG701"/>
  <c r="AI701"/>
  <c r="AJ701"/>
  <c r="P703"/>
  <c r="AQ289"/>
  <c r="I340"/>
  <c r="AL661"/>
  <c r="AL660" s="1"/>
  <c r="N198"/>
  <c r="AP320"/>
  <c r="AP319"/>
  <c r="AP289"/>
  <c r="AG678"/>
  <c r="H119"/>
  <c r="J119" s="1"/>
  <c r="M119" s="1"/>
  <c r="P119" s="1"/>
  <c r="S119" s="1"/>
  <c r="V119" s="1"/>
  <c r="Y119" s="1"/>
  <c r="AB119" s="1"/>
  <c r="AE119" s="1"/>
  <c r="AH119" s="1"/>
  <c r="AK119" s="1"/>
  <c r="F115"/>
  <c r="F681" s="1"/>
  <c r="H251"/>
  <c r="J251" s="1"/>
  <c r="M251" s="1"/>
  <c r="P251" s="1"/>
  <c r="S251" s="1"/>
  <c r="V251" s="1"/>
  <c r="Y251" s="1"/>
  <c r="AB251" s="1"/>
  <c r="AE251" s="1"/>
  <c r="AH251" s="1"/>
  <c r="AK251" s="1"/>
  <c r="J319"/>
  <c r="M319" s="1"/>
  <c r="P319" s="1"/>
  <c r="W243"/>
  <c r="AJ414" l="1"/>
  <c r="AG414"/>
  <c r="R414"/>
  <c r="I414"/>
  <c r="J414" s="1"/>
  <c r="AL552"/>
  <c r="AI414"/>
  <c r="AF414"/>
  <c r="AC414"/>
  <c r="W414"/>
  <c r="T414"/>
  <c r="Q414"/>
  <c r="N414"/>
  <c r="K414"/>
  <c r="AA414"/>
  <c r="X414"/>
  <c r="M414"/>
  <c r="P414" s="1"/>
  <c r="S414" s="1"/>
  <c r="V414" s="1"/>
  <c r="Y414" s="1"/>
  <c r="AB414" s="1"/>
  <c r="AE414" s="1"/>
  <c r="AH414" s="1"/>
  <c r="AK414" s="1"/>
  <c r="Z414"/>
  <c r="AL36"/>
  <c r="F434"/>
  <c r="F433" s="1"/>
  <c r="AG524"/>
  <c r="AD518"/>
  <c r="AD692" s="1"/>
  <c r="X518"/>
  <c r="X692" s="1"/>
  <c r="R518"/>
  <c r="R692" s="1"/>
  <c r="AM61"/>
  <c r="AI524"/>
  <c r="AI518" s="1"/>
  <c r="AI692" s="1"/>
  <c r="K518"/>
  <c r="K692" s="1"/>
  <c r="AL61"/>
  <c r="AL31"/>
  <c r="F104"/>
  <c r="F144"/>
  <c r="O562"/>
  <c r="AO499"/>
  <c r="F609"/>
  <c r="F608" s="1"/>
  <c r="H608" s="1"/>
  <c r="J68"/>
  <c r="M68" s="1"/>
  <c r="P68" s="1"/>
  <c r="S68" s="1"/>
  <c r="V68" s="1"/>
  <c r="Y68" s="1"/>
  <c r="AB68" s="1"/>
  <c r="AE68" s="1"/>
  <c r="AH68" s="1"/>
  <c r="AK68" s="1"/>
  <c r="AM434"/>
  <c r="AM433" s="1"/>
  <c r="AM690" s="1"/>
  <c r="AL434"/>
  <c r="AL433" s="1"/>
  <c r="AL690" s="1"/>
  <c r="AL631"/>
  <c r="AL686" s="1"/>
  <c r="AM36"/>
  <c r="AM31" s="1"/>
  <c r="AM631"/>
  <c r="AM686" s="1"/>
  <c r="AL403"/>
  <c r="AL394" s="1"/>
  <c r="AL390" s="1"/>
  <c r="J157"/>
  <c r="M157" s="1"/>
  <c r="P157" s="1"/>
  <c r="S157" s="1"/>
  <c r="V157" s="1"/>
  <c r="Y157" s="1"/>
  <c r="AB157" s="1"/>
  <c r="AE157" s="1"/>
  <c r="AH157" s="1"/>
  <c r="AK157" s="1"/>
  <c r="H156"/>
  <c r="J156" s="1"/>
  <c r="M156" s="1"/>
  <c r="P156" s="1"/>
  <c r="S156" s="1"/>
  <c r="V156" s="1"/>
  <c r="Y156" s="1"/>
  <c r="AB156" s="1"/>
  <c r="AE156" s="1"/>
  <c r="AH156" s="1"/>
  <c r="AK156" s="1"/>
  <c r="F524"/>
  <c r="F518" s="1"/>
  <c r="H686"/>
  <c r="J631"/>
  <c r="M631" s="1"/>
  <c r="I686"/>
  <c r="F13"/>
  <c r="F12" s="1"/>
  <c r="F11" s="1"/>
  <c r="F671"/>
  <c r="H122"/>
  <c r="J122" s="1"/>
  <c r="M122" s="1"/>
  <c r="P122" s="1"/>
  <c r="S122" s="1"/>
  <c r="F562"/>
  <c r="H562" s="1"/>
  <c r="J562" s="1"/>
  <c r="F698"/>
  <c r="H270"/>
  <c r="H678" s="1"/>
  <c r="F678"/>
  <c r="AG194"/>
  <c r="AG193" s="1"/>
  <c r="X129"/>
  <c r="X683" s="1"/>
  <c r="K94"/>
  <c r="K677" s="1"/>
  <c r="G667"/>
  <c r="U287"/>
  <c r="U279" s="1"/>
  <c r="U688" s="1"/>
  <c r="AD213"/>
  <c r="AD212" s="1"/>
  <c r="AD208" s="1"/>
  <c r="Z171"/>
  <c r="Z687" s="1"/>
  <c r="AF105"/>
  <c r="AG94"/>
  <c r="AG677" s="1"/>
  <c r="AA94"/>
  <c r="AA93" s="1"/>
  <c r="K220"/>
  <c r="M220" s="1"/>
  <c r="P220" s="1"/>
  <c r="S220" s="1"/>
  <c r="V220" s="1"/>
  <c r="Y220" s="1"/>
  <c r="AB220" s="1"/>
  <c r="AE220" s="1"/>
  <c r="AH220" s="1"/>
  <c r="AK220" s="1"/>
  <c r="AD562"/>
  <c r="F269"/>
  <c r="H269" s="1"/>
  <c r="J269" s="1"/>
  <c r="M269" s="1"/>
  <c r="P269" s="1"/>
  <c r="S269" s="1"/>
  <c r="AA609"/>
  <c r="AA608" s="1"/>
  <c r="J565"/>
  <c r="J564" s="1"/>
  <c r="Q213"/>
  <c r="Q212" s="1"/>
  <c r="Q208" s="1"/>
  <c r="AM685"/>
  <c r="X225"/>
  <c r="X224" s="1"/>
  <c r="AJ584"/>
  <c r="AJ583" s="1"/>
  <c r="AM682"/>
  <c r="AM678"/>
  <c r="AM287"/>
  <c r="AM279" s="1"/>
  <c r="AL193"/>
  <c r="AL693"/>
  <c r="AL682"/>
  <c r="AL678"/>
  <c r="AL287"/>
  <c r="AL685"/>
  <c r="J169"/>
  <c r="M169" s="1"/>
  <c r="P169" s="1"/>
  <c r="S169" s="1"/>
  <c r="V169" s="1"/>
  <c r="Y169" s="1"/>
  <c r="AB169" s="1"/>
  <c r="AE169" s="1"/>
  <c r="AH169" s="1"/>
  <c r="AK169" s="1"/>
  <c r="X194"/>
  <c r="X193" s="1"/>
  <c r="I194"/>
  <c r="I193" s="1"/>
  <c r="R279"/>
  <c r="R688" s="1"/>
  <c r="W105"/>
  <c r="W679" s="1"/>
  <c r="J444"/>
  <c r="M444" s="1"/>
  <c r="P444" s="1"/>
  <c r="S444" s="1"/>
  <c r="V444" s="1"/>
  <c r="Y444" s="1"/>
  <c r="AB444" s="1"/>
  <c r="H147"/>
  <c r="J147" s="1"/>
  <c r="M147" s="1"/>
  <c r="H391"/>
  <c r="J391" s="1"/>
  <c r="M391" s="1"/>
  <c r="P391" s="1"/>
  <c r="S391" s="1"/>
  <c r="V391" s="1"/>
  <c r="Y391" s="1"/>
  <c r="AB391" s="1"/>
  <c r="AE391" s="1"/>
  <c r="AH391" s="1"/>
  <c r="AK391" s="1"/>
  <c r="H390"/>
  <c r="AJ105"/>
  <c r="AJ679" s="1"/>
  <c r="H440"/>
  <c r="J440" s="1"/>
  <c r="M440" s="1"/>
  <c r="P440" s="1"/>
  <c r="S440" s="1"/>
  <c r="V440" s="1"/>
  <c r="Y440" s="1"/>
  <c r="AB440" s="1"/>
  <c r="K570"/>
  <c r="K674" s="1"/>
  <c r="U61"/>
  <c r="U676" s="1"/>
  <c r="AL264"/>
  <c r="Q483"/>
  <c r="AD682"/>
  <c r="X94"/>
  <c r="X93" s="1"/>
  <c r="L94"/>
  <c r="L677" s="1"/>
  <c r="AA36"/>
  <c r="AA31" s="1"/>
  <c r="AA672" s="1"/>
  <c r="J198"/>
  <c r="M198" s="1"/>
  <c r="P198" s="1"/>
  <c r="S198" s="1"/>
  <c r="V198" s="1"/>
  <c r="Y198" s="1"/>
  <c r="AB198" s="1"/>
  <c r="AE198" s="1"/>
  <c r="AH198" s="1"/>
  <c r="AK198" s="1"/>
  <c r="AM639"/>
  <c r="AM638" s="1"/>
  <c r="AF194"/>
  <c r="AF193" s="1"/>
  <c r="AJ194"/>
  <c r="AJ193" s="1"/>
  <c r="L194"/>
  <c r="L193" s="1"/>
  <c r="AD171"/>
  <c r="AD687" s="1"/>
  <c r="H110"/>
  <c r="J110" s="1"/>
  <c r="M110" s="1"/>
  <c r="J23"/>
  <c r="M23" s="1"/>
  <c r="P23" s="1"/>
  <c r="S23" s="1"/>
  <c r="V23" s="1"/>
  <c r="Y23" s="1"/>
  <c r="AB23" s="1"/>
  <c r="AE23" s="1"/>
  <c r="AH23" s="1"/>
  <c r="AK23" s="1"/>
  <c r="H20"/>
  <c r="H19" s="1"/>
  <c r="Q235"/>
  <c r="M504"/>
  <c r="P504" s="1"/>
  <c r="S504" s="1"/>
  <c r="V504" s="1"/>
  <c r="Y504" s="1"/>
  <c r="AB504" s="1"/>
  <c r="AE504" s="1"/>
  <c r="AH504" s="1"/>
  <c r="AK504" s="1"/>
  <c r="AD553"/>
  <c r="AG543"/>
  <c r="U544"/>
  <c r="AC13"/>
  <c r="AC671" s="1"/>
  <c r="Q698"/>
  <c r="AF144"/>
  <c r="AF685" s="1"/>
  <c r="AB221"/>
  <c r="AE221" s="1"/>
  <c r="AH221" s="1"/>
  <c r="AK221" s="1"/>
  <c r="T483"/>
  <c r="T482" s="1"/>
  <c r="T691" s="1"/>
  <c r="X434"/>
  <c r="X433" s="1"/>
  <c r="X690" s="1"/>
  <c r="AA434"/>
  <c r="AA433" s="1"/>
  <c r="AA690" s="1"/>
  <c r="AM570"/>
  <c r="AM569" s="1"/>
  <c r="AG570"/>
  <c r="AG674" s="1"/>
  <c r="AA570"/>
  <c r="AA674" s="1"/>
  <c r="AF552"/>
  <c r="AF696" s="1"/>
  <c r="AG552"/>
  <c r="AG696" s="1"/>
  <c r="O552"/>
  <c r="O696" s="1"/>
  <c r="I553"/>
  <c r="AF544"/>
  <c r="Z543"/>
  <c r="T544"/>
  <c r="N543"/>
  <c r="AI544"/>
  <c r="W544"/>
  <c r="Q544"/>
  <c r="K543"/>
  <c r="AF317"/>
  <c r="AF316" s="1"/>
  <c r="AF315" s="1"/>
  <c r="AF689" s="1"/>
  <c r="AC144"/>
  <c r="AC685" s="1"/>
  <c r="W144"/>
  <c r="W685" s="1"/>
  <c r="Q144"/>
  <c r="Q685" s="1"/>
  <c r="K144"/>
  <c r="K685" s="1"/>
  <c r="AG36"/>
  <c r="AG31" s="1"/>
  <c r="AG672" s="1"/>
  <c r="I36"/>
  <c r="I31" s="1"/>
  <c r="AG13"/>
  <c r="AG671" s="1"/>
  <c r="U13"/>
  <c r="U12" s="1"/>
  <c r="U11" s="1"/>
  <c r="Q13"/>
  <c r="Q671" s="1"/>
  <c r="J280"/>
  <c r="M280" s="1"/>
  <c r="P280" s="1"/>
  <c r="J484"/>
  <c r="M484" s="1"/>
  <c r="P484" s="1"/>
  <c r="S484" s="1"/>
  <c r="V484" s="1"/>
  <c r="Y484" s="1"/>
  <c r="AB484" s="1"/>
  <c r="AE484" s="1"/>
  <c r="AH484" s="1"/>
  <c r="AK484" s="1"/>
  <c r="F543"/>
  <c r="AH444"/>
  <c r="AK444" s="1"/>
  <c r="J95"/>
  <c r="M95" s="1"/>
  <c r="W698"/>
  <c r="L279"/>
  <c r="L688" s="1"/>
  <c r="T13"/>
  <c r="T671" s="1"/>
  <c r="J394"/>
  <c r="M394" s="1"/>
  <c r="P394" s="1"/>
  <c r="S394" s="1"/>
  <c r="V394" s="1"/>
  <c r="Y394" s="1"/>
  <c r="AB394" s="1"/>
  <c r="AE394" s="1"/>
  <c r="AH394" s="1"/>
  <c r="AK394" s="1"/>
  <c r="F569"/>
  <c r="J98"/>
  <c r="M98" s="1"/>
  <c r="P98" s="1"/>
  <c r="S98" s="1"/>
  <c r="V98" s="1"/>
  <c r="Y98" s="1"/>
  <c r="AB98" s="1"/>
  <c r="AE98" s="1"/>
  <c r="AH98" s="1"/>
  <c r="AK98" s="1"/>
  <c r="J356"/>
  <c r="M356" s="1"/>
  <c r="P356" s="1"/>
  <c r="S356" s="1"/>
  <c r="V356" s="1"/>
  <c r="Y356" s="1"/>
  <c r="AB356" s="1"/>
  <c r="AE356" s="1"/>
  <c r="AH356" s="1"/>
  <c r="AK356" s="1"/>
  <c r="L659"/>
  <c r="L658" s="1"/>
  <c r="L657" s="1"/>
  <c r="AB338"/>
  <c r="AE338" s="1"/>
  <c r="AH338" s="1"/>
  <c r="AK338" s="1"/>
  <c r="AM552"/>
  <c r="AM696" s="1"/>
  <c r="K562"/>
  <c r="K698"/>
  <c r="T543"/>
  <c r="AC171"/>
  <c r="AC687" s="1"/>
  <c r="AM225"/>
  <c r="AM699" s="1"/>
  <c r="AM213"/>
  <c r="AM212" s="1"/>
  <c r="AM208" s="1"/>
  <c r="H576"/>
  <c r="J576" s="1"/>
  <c r="M576" s="1"/>
  <c r="P576" s="1"/>
  <c r="S576" s="1"/>
  <c r="V576" s="1"/>
  <c r="Y576" s="1"/>
  <c r="AB576" s="1"/>
  <c r="AE576" s="1"/>
  <c r="AH576" s="1"/>
  <c r="AK576" s="1"/>
  <c r="AA698"/>
  <c r="H237"/>
  <c r="J237" s="1"/>
  <c r="M237" s="1"/>
  <c r="AP291"/>
  <c r="I698"/>
  <c r="O524"/>
  <c r="O518" s="1"/>
  <c r="O692" s="1"/>
  <c r="U434"/>
  <c r="U433" s="1"/>
  <c r="U690" s="1"/>
  <c r="Z434"/>
  <c r="Z433" s="1"/>
  <c r="Z690" s="1"/>
  <c r="J415"/>
  <c r="M415" s="1"/>
  <c r="P415" s="1"/>
  <c r="S415" s="1"/>
  <c r="V415" s="1"/>
  <c r="Y415" s="1"/>
  <c r="AB415" s="1"/>
  <c r="AE415" s="1"/>
  <c r="AH415" s="1"/>
  <c r="AK415" s="1"/>
  <c r="Q317"/>
  <c r="Q316" s="1"/>
  <c r="Q315" s="1"/>
  <c r="Q689" s="1"/>
  <c r="Z317"/>
  <c r="Z316" s="1"/>
  <c r="Z315" s="1"/>
  <c r="Z689" s="1"/>
  <c r="X279"/>
  <c r="X688" s="1"/>
  <c r="AI225"/>
  <c r="AI699" s="1"/>
  <c r="AL213"/>
  <c r="AL212" s="1"/>
  <c r="AF213"/>
  <c r="AF212" s="1"/>
  <c r="AF208" s="1"/>
  <c r="T213"/>
  <c r="T212" s="1"/>
  <c r="T208" s="1"/>
  <c r="N213"/>
  <c r="N212" s="1"/>
  <c r="N208" s="1"/>
  <c r="AM171"/>
  <c r="AM140" s="1"/>
  <c r="O171"/>
  <c r="O687" s="1"/>
  <c r="X144"/>
  <c r="X685" s="1"/>
  <c r="L144"/>
  <c r="L685" s="1"/>
  <c r="R129"/>
  <c r="R683" s="1"/>
  <c r="W129"/>
  <c r="W683" s="1"/>
  <c r="AB285"/>
  <c r="AE285" s="1"/>
  <c r="AH285" s="1"/>
  <c r="AK285" s="1"/>
  <c r="AJ213"/>
  <c r="AJ212" s="1"/>
  <c r="AJ208" s="1"/>
  <c r="X213"/>
  <c r="X212" s="1"/>
  <c r="X208" s="1"/>
  <c r="R213"/>
  <c r="R212" s="1"/>
  <c r="L213"/>
  <c r="L212" s="1"/>
  <c r="L208" s="1"/>
  <c r="AL13"/>
  <c r="H435"/>
  <c r="J435" s="1"/>
  <c r="M435" s="1"/>
  <c r="P435" s="1"/>
  <c r="S435" s="1"/>
  <c r="V435" s="1"/>
  <c r="Y435" s="1"/>
  <c r="AB435" s="1"/>
  <c r="J66"/>
  <c r="M66" s="1"/>
  <c r="P66" s="1"/>
  <c r="S66" s="1"/>
  <c r="V66" s="1"/>
  <c r="Y66" s="1"/>
  <c r="AB66" s="1"/>
  <c r="AE66" s="1"/>
  <c r="AH66" s="1"/>
  <c r="AK66" s="1"/>
  <c r="V404"/>
  <c r="Y404" s="1"/>
  <c r="AB404" s="1"/>
  <c r="AE404" s="1"/>
  <c r="AH404" s="1"/>
  <c r="AK404" s="1"/>
  <c r="F287"/>
  <c r="V292"/>
  <c r="Y292" s="1"/>
  <c r="AB292" s="1"/>
  <c r="AE292" s="1"/>
  <c r="AH292" s="1"/>
  <c r="AK292" s="1"/>
  <c r="Z570"/>
  <c r="Z674" s="1"/>
  <c r="N570"/>
  <c r="N674" s="1"/>
  <c r="AG434"/>
  <c r="AG433" s="1"/>
  <c r="AG690" s="1"/>
  <c r="AG213"/>
  <c r="AG212" s="1"/>
  <c r="AG208" s="1"/>
  <c r="I144"/>
  <c r="I685" s="1"/>
  <c r="AI105"/>
  <c r="AI679" s="1"/>
  <c r="AG700"/>
  <c r="J304"/>
  <c r="M304" s="1"/>
  <c r="P304" s="1"/>
  <c r="S304" s="1"/>
  <c r="V304" s="1"/>
  <c r="Y304" s="1"/>
  <c r="AB304" s="1"/>
  <c r="AE304" s="1"/>
  <c r="AH304" s="1"/>
  <c r="AK304" s="1"/>
  <c r="H340"/>
  <c r="J340" s="1"/>
  <c r="M340" s="1"/>
  <c r="K569"/>
  <c r="AI553"/>
  <c r="W552"/>
  <c r="W696" s="1"/>
  <c r="Q553"/>
  <c r="K552"/>
  <c r="K696" s="1"/>
  <c r="AJ553"/>
  <c r="AD552"/>
  <c r="AD696" s="1"/>
  <c r="X552"/>
  <c r="X696" s="1"/>
  <c r="L553"/>
  <c r="AM543"/>
  <c r="AG544"/>
  <c r="AA544"/>
  <c r="U543"/>
  <c r="O543"/>
  <c r="I544"/>
  <c r="AJ544"/>
  <c r="L544"/>
  <c r="AI483"/>
  <c r="AI482" s="1"/>
  <c r="AI691" s="1"/>
  <c r="AC483"/>
  <c r="AC482" s="1"/>
  <c r="AC691" s="1"/>
  <c r="T194"/>
  <c r="T193" s="1"/>
  <c r="AF171"/>
  <c r="AF687" s="1"/>
  <c r="N105"/>
  <c r="N679" s="1"/>
  <c r="AI94"/>
  <c r="AI677" s="1"/>
  <c r="AC94"/>
  <c r="AC677" s="1"/>
  <c r="W94"/>
  <c r="W93" s="1"/>
  <c r="Q94"/>
  <c r="Q93" s="1"/>
  <c r="T94"/>
  <c r="T677" s="1"/>
  <c r="AB151"/>
  <c r="AE151" s="1"/>
  <c r="AH151" s="1"/>
  <c r="AK151" s="1"/>
  <c r="AA194"/>
  <c r="AA193" s="1"/>
  <c r="AM13"/>
  <c r="J359"/>
  <c r="M359" s="1"/>
  <c r="P359" s="1"/>
  <c r="S359" s="1"/>
  <c r="V359" s="1"/>
  <c r="Y359" s="1"/>
  <c r="AB359" s="1"/>
  <c r="AE359" s="1"/>
  <c r="AH359" s="1"/>
  <c r="AK359" s="1"/>
  <c r="H585"/>
  <c r="J585" s="1"/>
  <c r="M585" s="1"/>
  <c r="P585" s="1"/>
  <c r="S585" s="1"/>
  <c r="V585" s="1"/>
  <c r="Y585" s="1"/>
  <c r="AB585" s="1"/>
  <c r="AE585" s="1"/>
  <c r="AH585" s="1"/>
  <c r="AK585" s="1"/>
  <c r="AL585" s="1"/>
  <c r="AL584" s="1"/>
  <c r="AL583" s="1"/>
  <c r="F265"/>
  <c r="J328"/>
  <c r="M328" s="1"/>
  <c r="AA235"/>
  <c r="H74"/>
  <c r="J74" s="1"/>
  <c r="M74" s="1"/>
  <c r="J597"/>
  <c r="M597" s="1"/>
  <c r="P597" s="1"/>
  <c r="S597" s="1"/>
  <c r="V597" s="1"/>
  <c r="Y597" s="1"/>
  <c r="AB597" s="1"/>
  <c r="AE597" s="1"/>
  <c r="AH597" s="1"/>
  <c r="AK597" s="1"/>
  <c r="Q552"/>
  <c r="Q696" s="1"/>
  <c r="AM483"/>
  <c r="I483"/>
  <c r="I482" s="1"/>
  <c r="I691" s="1"/>
  <c r="I434"/>
  <c r="I433" s="1"/>
  <c r="I690" s="1"/>
  <c r="AO439"/>
  <c r="N434"/>
  <c r="N433" s="1"/>
  <c r="N690" s="1"/>
  <c r="W36"/>
  <c r="W31" s="1"/>
  <c r="W672" s="1"/>
  <c r="J17"/>
  <c r="M17" s="1"/>
  <c r="P17" s="1"/>
  <c r="S17" s="1"/>
  <c r="V17" s="1"/>
  <c r="Y17" s="1"/>
  <c r="AB17" s="1"/>
  <c r="AE17" s="1"/>
  <c r="AH17" s="1"/>
  <c r="AK17" s="1"/>
  <c r="H41"/>
  <c r="J41" s="1"/>
  <c r="M41" s="1"/>
  <c r="P41" s="1"/>
  <c r="S41" s="1"/>
  <c r="V41" s="1"/>
  <c r="Y41" s="1"/>
  <c r="AB41" s="1"/>
  <c r="AE41" s="1"/>
  <c r="AH41" s="1"/>
  <c r="AK41" s="1"/>
  <c r="U608"/>
  <c r="O608"/>
  <c r="Q570"/>
  <c r="Q674" s="1"/>
  <c r="AJ524"/>
  <c r="AJ518" s="1"/>
  <c r="AJ692" s="1"/>
  <c r="AA317"/>
  <c r="AA316" s="1"/>
  <c r="AA315" s="1"/>
  <c r="AA689" s="1"/>
  <c r="J15"/>
  <c r="M15" s="1"/>
  <c r="P15" s="1"/>
  <c r="S15" s="1"/>
  <c r="H14"/>
  <c r="H13" s="1"/>
  <c r="J326"/>
  <c r="M326" s="1"/>
  <c r="H557"/>
  <c r="J557" s="1"/>
  <c r="M557" s="1"/>
  <c r="P557" s="1"/>
  <c r="S557" s="1"/>
  <c r="V557" s="1"/>
  <c r="Y557" s="1"/>
  <c r="AB557" s="1"/>
  <c r="AE557" s="1"/>
  <c r="AH557" s="1"/>
  <c r="AK557" s="1"/>
  <c r="AM544"/>
  <c r="O544"/>
  <c r="T698"/>
  <c r="AF483"/>
  <c r="AF482" s="1"/>
  <c r="AF691" s="1"/>
  <c r="AD129"/>
  <c r="AD683" s="1"/>
  <c r="K61"/>
  <c r="K676" s="1"/>
  <c r="AD61"/>
  <c r="AD676" s="1"/>
  <c r="X61"/>
  <c r="X676" s="1"/>
  <c r="R61"/>
  <c r="R676" s="1"/>
  <c r="L61"/>
  <c r="L676" s="1"/>
  <c r="U36"/>
  <c r="U31" s="1"/>
  <c r="O36"/>
  <c r="O31" s="1"/>
  <c r="O672" s="1"/>
  <c r="K36"/>
  <c r="K31" s="1"/>
  <c r="K672" s="1"/>
  <c r="J318"/>
  <c r="M318" s="1"/>
  <c r="Y589"/>
  <c r="AB589" s="1"/>
  <c r="AE589" s="1"/>
  <c r="AH589" s="1"/>
  <c r="AK589" s="1"/>
  <c r="AI639"/>
  <c r="AI638" s="1"/>
  <c r="AG553"/>
  <c r="U552"/>
  <c r="U696" s="1"/>
  <c r="AJ483"/>
  <c r="AJ482" s="1"/>
  <c r="AJ691" s="1"/>
  <c r="AD483"/>
  <c r="AD482" s="1"/>
  <c r="AD691" s="1"/>
  <c r="X483"/>
  <c r="X482" s="1"/>
  <c r="X691" s="1"/>
  <c r="T317"/>
  <c r="T316" s="1"/>
  <c r="T315" s="1"/>
  <c r="T689" s="1"/>
  <c r="O317"/>
  <c r="O316" s="1"/>
  <c r="O315" s="1"/>
  <c r="O689" s="1"/>
  <c r="J231"/>
  <c r="M231" s="1"/>
  <c r="P231" s="1"/>
  <c r="S231" s="1"/>
  <c r="V231" s="1"/>
  <c r="Y231" s="1"/>
  <c r="AB231" s="1"/>
  <c r="AE231" s="1"/>
  <c r="AH231" s="1"/>
  <c r="AK231" s="1"/>
  <c r="AD225"/>
  <c r="AD224" s="1"/>
  <c r="AF225"/>
  <c r="AC194"/>
  <c r="W194"/>
  <c r="W693" s="1"/>
  <c r="K194"/>
  <c r="K193" s="1"/>
  <c r="R171"/>
  <c r="R687" s="1"/>
  <c r="L171"/>
  <c r="L687" s="1"/>
  <c r="AA144"/>
  <c r="Z105"/>
  <c r="Z679" s="1"/>
  <c r="O13"/>
  <c r="O671" s="1"/>
  <c r="X678"/>
  <c r="H45"/>
  <c r="J45" s="1"/>
  <c r="M45" s="1"/>
  <c r="P45" s="1"/>
  <c r="S45" s="1"/>
  <c r="V45" s="1"/>
  <c r="Y45" s="1"/>
  <c r="AB45" s="1"/>
  <c r="AE45" s="1"/>
  <c r="AH45" s="1"/>
  <c r="AK45" s="1"/>
  <c r="F244"/>
  <c r="F243" s="1"/>
  <c r="H491"/>
  <c r="J491" s="1"/>
  <c r="M491" s="1"/>
  <c r="P491" s="1"/>
  <c r="S491" s="1"/>
  <c r="V491" s="1"/>
  <c r="Y491" s="1"/>
  <c r="AB491" s="1"/>
  <c r="AE491" s="1"/>
  <c r="J257"/>
  <c r="M257" s="1"/>
  <c r="P257" s="1"/>
  <c r="S257" s="1"/>
  <c r="V257" s="1"/>
  <c r="Y257" s="1"/>
  <c r="AB257" s="1"/>
  <c r="AE257" s="1"/>
  <c r="AH257" s="1"/>
  <c r="AK257" s="1"/>
  <c r="N194"/>
  <c r="N193" s="1"/>
  <c r="AJ552"/>
  <c r="AJ696" s="1"/>
  <c r="X553"/>
  <c r="L552"/>
  <c r="L696" s="1"/>
  <c r="AA524"/>
  <c r="AA518" s="1"/>
  <c r="AA692" s="1"/>
  <c r="AM497"/>
  <c r="AM482" s="1"/>
  <c r="AG483"/>
  <c r="AG482" s="1"/>
  <c r="AG691" s="1"/>
  <c r="AA483"/>
  <c r="AA482" s="1"/>
  <c r="AA691" s="1"/>
  <c r="AQ440"/>
  <c r="K317"/>
  <c r="K316" s="1"/>
  <c r="K315" s="1"/>
  <c r="K689" s="1"/>
  <c r="AG171"/>
  <c r="AG687" s="1"/>
  <c r="AF129"/>
  <c r="AF683" s="1"/>
  <c r="AJ13"/>
  <c r="AJ12" s="1"/>
  <c r="AJ11" s="1"/>
  <c r="AD13"/>
  <c r="AD671" s="1"/>
  <c r="X13"/>
  <c r="X12" s="1"/>
  <c r="X11" s="1"/>
  <c r="R13"/>
  <c r="R12" s="1"/>
  <c r="R11" s="1"/>
  <c r="L13"/>
  <c r="L671" s="1"/>
  <c r="U483"/>
  <c r="U482" s="1"/>
  <c r="U691" s="1"/>
  <c r="H145"/>
  <c r="J145" s="1"/>
  <c r="M145" s="1"/>
  <c r="P145" s="1"/>
  <c r="S145" s="1"/>
  <c r="V145" s="1"/>
  <c r="Y145" s="1"/>
  <c r="AB145" s="1"/>
  <c r="AE145" s="1"/>
  <c r="AH145" s="1"/>
  <c r="AK145" s="1"/>
  <c r="AO322"/>
  <c r="M345"/>
  <c r="P345" s="1"/>
  <c r="S345" s="1"/>
  <c r="V345" s="1"/>
  <c r="Y345" s="1"/>
  <c r="AB345" s="1"/>
  <c r="AE345" s="1"/>
  <c r="AH345" s="1"/>
  <c r="AK345" s="1"/>
  <c r="AM562"/>
  <c r="AC553"/>
  <c r="AC552"/>
  <c r="AC696" s="1"/>
  <c r="AD544"/>
  <c r="AD543"/>
  <c r="AD695" s="1"/>
  <c r="R544"/>
  <c r="R543"/>
  <c r="J256"/>
  <c r="M256" s="1"/>
  <c r="P256" s="1"/>
  <c r="S256" s="1"/>
  <c r="V256" s="1"/>
  <c r="Y256" s="1"/>
  <c r="AB256" s="1"/>
  <c r="AE256" s="1"/>
  <c r="AH256" s="1"/>
  <c r="AK256" s="1"/>
  <c r="I255"/>
  <c r="J255" s="1"/>
  <c r="M255" s="1"/>
  <c r="P255" s="1"/>
  <c r="S255" s="1"/>
  <c r="V255" s="1"/>
  <c r="Y255" s="1"/>
  <c r="AB255" s="1"/>
  <c r="AE255" s="1"/>
  <c r="AH255" s="1"/>
  <c r="AK255" s="1"/>
  <c r="Z129"/>
  <c r="T129"/>
  <c r="T683" s="1"/>
  <c r="N129"/>
  <c r="N683" s="1"/>
  <c r="I100"/>
  <c r="J100" s="1"/>
  <c r="M100" s="1"/>
  <c r="P100" s="1"/>
  <c r="S100" s="1"/>
  <c r="V100" s="1"/>
  <c r="Y100" s="1"/>
  <c r="AB100" s="1"/>
  <c r="AE100" s="1"/>
  <c r="AH100" s="1"/>
  <c r="AK100" s="1"/>
  <c r="J101"/>
  <c r="M101" s="1"/>
  <c r="P101" s="1"/>
  <c r="S101" s="1"/>
  <c r="V101" s="1"/>
  <c r="Y101" s="1"/>
  <c r="AB101" s="1"/>
  <c r="AE101" s="1"/>
  <c r="AH101" s="1"/>
  <c r="AK101" s="1"/>
  <c r="Q36"/>
  <c r="Q31" s="1"/>
  <c r="Q672" s="1"/>
  <c r="W282"/>
  <c r="Y282" s="1"/>
  <c r="AB282" s="1"/>
  <c r="AE282" s="1"/>
  <c r="AH282" s="1"/>
  <c r="AK282" s="1"/>
  <c r="Y283"/>
  <c r="AB283" s="1"/>
  <c r="AE283" s="1"/>
  <c r="AH283" s="1"/>
  <c r="AK283" s="1"/>
  <c r="M215"/>
  <c r="M214" s="1"/>
  <c r="J214"/>
  <c r="I543"/>
  <c r="AI552"/>
  <c r="AI696" s="1"/>
  <c r="R698"/>
  <c r="K553"/>
  <c r="N698"/>
  <c r="N562"/>
  <c r="AL544"/>
  <c r="AL543"/>
  <c r="AC543"/>
  <c r="AC544"/>
  <c r="AL483"/>
  <c r="M442"/>
  <c r="P442" s="1"/>
  <c r="S442" s="1"/>
  <c r="V442" s="1"/>
  <c r="Y442" s="1"/>
  <c r="AB442" s="1"/>
  <c r="AE442" s="1"/>
  <c r="AH442" s="1"/>
  <c r="AK442" s="1"/>
  <c r="AO437"/>
  <c r="AG144"/>
  <c r="AG685" s="1"/>
  <c r="I106"/>
  <c r="I105" s="1"/>
  <c r="J107"/>
  <c r="M107" s="1"/>
  <c r="H593"/>
  <c r="J593" s="1"/>
  <c r="M593" s="1"/>
  <c r="P593" s="1"/>
  <c r="S593" s="1"/>
  <c r="V593" s="1"/>
  <c r="Y593" s="1"/>
  <c r="AB593" s="1"/>
  <c r="AE593" s="1"/>
  <c r="AH593" s="1"/>
  <c r="AK593" s="1"/>
  <c r="F682"/>
  <c r="H651"/>
  <c r="J651" s="1"/>
  <c r="M651" s="1"/>
  <c r="P651" s="1"/>
  <c r="S651" s="1"/>
  <c r="V651" s="1"/>
  <c r="Y651" s="1"/>
  <c r="AB651" s="1"/>
  <c r="AE651" s="1"/>
  <c r="AH651" s="1"/>
  <c r="AK651" s="1"/>
  <c r="F650"/>
  <c r="F649" s="1"/>
  <c r="Q569"/>
  <c r="K93"/>
  <c r="AC700"/>
  <c r="AC562"/>
  <c r="K544"/>
  <c r="AI562"/>
  <c r="AI698"/>
  <c r="L698"/>
  <c r="L562"/>
  <c r="X543"/>
  <c r="AJ434"/>
  <c r="AJ433" s="1"/>
  <c r="AJ690" s="1"/>
  <c r="AD434"/>
  <c r="AD433" s="1"/>
  <c r="AD690" s="1"/>
  <c r="AC279"/>
  <c r="AC688" s="1"/>
  <c r="U194"/>
  <c r="U193" s="1"/>
  <c r="O194"/>
  <c r="O193" s="1"/>
  <c r="W171"/>
  <c r="W687" s="1"/>
  <c r="Q171"/>
  <c r="Q687" s="1"/>
  <c r="K171"/>
  <c r="AJ694"/>
  <c r="AJ562"/>
  <c r="X698"/>
  <c r="X562"/>
  <c r="J306"/>
  <c r="M306" s="1"/>
  <c r="P306" s="1"/>
  <c r="S306" s="1"/>
  <c r="V306" s="1"/>
  <c r="Y306" s="1"/>
  <c r="AB306" s="1"/>
  <c r="AE306" s="1"/>
  <c r="AH306" s="1"/>
  <c r="AK306" s="1"/>
  <c r="AP290"/>
  <c r="AG93"/>
  <c r="M439"/>
  <c r="P439" s="1"/>
  <c r="S439" s="1"/>
  <c r="V439" s="1"/>
  <c r="Y439" s="1"/>
  <c r="AB439" s="1"/>
  <c r="AE439" s="1"/>
  <c r="AH439" s="1"/>
  <c r="AK439" s="1"/>
  <c r="AI694"/>
  <c r="Z562"/>
  <c r="H621"/>
  <c r="J621" s="1"/>
  <c r="M621" s="1"/>
  <c r="P621" s="1"/>
  <c r="S621" s="1"/>
  <c r="V621" s="1"/>
  <c r="Y621" s="1"/>
  <c r="AB621" s="1"/>
  <c r="AE621" s="1"/>
  <c r="AH621" s="1"/>
  <c r="AK621" s="1"/>
  <c r="H563"/>
  <c r="J563" s="1"/>
  <c r="J322"/>
  <c r="M322" s="1"/>
  <c r="K608"/>
  <c r="Y590"/>
  <c r="AB590" s="1"/>
  <c r="AE590" s="1"/>
  <c r="AH590" s="1"/>
  <c r="AK590" s="1"/>
  <c r="T569"/>
  <c r="R553"/>
  <c r="R552"/>
  <c r="R696" s="1"/>
  <c r="AF553"/>
  <c r="Z553"/>
  <c r="T552"/>
  <c r="T696" s="1"/>
  <c r="T553"/>
  <c r="Q497"/>
  <c r="T434"/>
  <c r="T433" s="1"/>
  <c r="T690" s="1"/>
  <c r="O434"/>
  <c r="O433" s="1"/>
  <c r="O690" s="1"/>
  <c r="N317"/>
  <c r="N316" s="1"/>
  <c r="N315" s="1"/>
  <c r="N144"/>
  <c r="AA129"/>
  <c r="AA683" s="1"/>
  <c r="U129"/>
  <c r="U683" s="1"/>
  <c r="U105"/>
  <c r="U679" s="1"/>
  <c r="Q105"/>
  <c r="Q679" s="1"/>
  <c r="AG61"/>
  <c r="AA61"/>
  <c r="AA676" s="1"/>
  <c r="O61"/>
  <c r="O676" s="1"/>
  <c r="AD36"/>
  <c r="AD31" s="1"/>
  <c r="AD672" s="1"/>
  <c r="R36"/>
  <c r="R31" s="1"/>
  <c r="R672" s="1"/>
  <c r="I19"/>
  <c r="AB455"/>
  <c r="AE455" s="1"/>
  <c r="AH455" s="1"/>
  <c r="AK455" s="1"/>
  <c r="AA213"/>
  <c r="AA212" s="1"/>
  <c r="AA208" s="1"/>
  <c r="U213"/>
  <c r="U212" s="1"/>
  <c r="U208" s="1"/>
  <c r="O213"/>
  <c r="O212" s="1"/>
  <c r="O208" s="1"/>
  <c r="I213"/>
  <c r="I212" s="1"/>
  <c r="I208" s="1"/>
  <c r="F235"/>
  <c r="H235" s="1"/>
  <c r="H236"/>
  <c r="H700" s="1"/>
  <c r="H545"/>
  <c r="J545" s="1"/>
  <c r="M545" s="1"/>
  <c r="P545" s="1"/>
  <c r="S545" s="1"/>
  <c r="F544"/>
  <c r="H544" s="1"/>
  <c r="H554"/>
  <c r="J554" s="1"/>
  <c r="M554" s="1"/>
  <c r="F553"/>
  <c r="H553" s="1"/>
  <c r="J62"/>
  <c r="M62" s="1"/>
  <c r="P62" s="1"/>
  <c r="S62" s="1"/>
  <c r="V62" s="1"/>
  <c r="Y62" s="1"/>
  <c r="AB62" s="1"/>
  <c r="AE62" s="1"/>
  <c r="AH62" s="1"/>
  <c r="AK62" s="1"/>
  <c r="AI569"/>
  <c r="H58"/>
  <c r="H675" s="1"/>
  <c r="H620"/>
  <c r="J620" s="1"/>
  <c r="M620" s="1"/>
  <c r="P620" s="1"/>
  <c r="S620" s="1"/>
  <c r="V620" s="1"/>
  <c r="Y620" s="1"/>
  <c r="AB620" s="1"/>
  <c r="AE620" s="1"/>
  <c r="AH620" s="1"/>
  <c r="AK620" s="1"/>
  <c r="N639"/>
  <c r="N638" s="1"/>
  <c r="X570"/>
  <c r="X569" s="1"/>
  <c r="L570"/>
  <c r="AI543"/>
  <c r="U518"/>
  <c r="U692" s="1"/>
  <c r="I518"/>
  <c r="I692" s="1"/>
  <c r="R483"/>
  <c r="R482" s="1"/>
  <c r="R691" s="1"/>
  <c r="L483"/>
  <c r="L482" s="1"/>
  <c r="L691" s="1"/>
  <c r="L434"/>
  <c r="L433" s="1"/>
  <c r="L690" s="1"/>
  <c r="W434"/>
  <c r="W433" s="1"/>
  <c r="W690" s="1"/>
  <c r="L317"/>
  <c r="L316" s="1"/>
  <c r="L315" s="1"/>
  <c r="L689" s="1"/>
  <c r="T279"/>
  <c r="T688" s="1"/>
  <c r="I244"/>
  <c r="I243" s="1"/>
  <c r="AA171"/>
  <c r="AA687" s="1"/>
  <c r="U171"/>
  <c r="U687" s="1"/>
  <c r="I171"/>
  <c r="AD144"/>
  <c r="AD685" s="1"/>
  <c r="O105"/>
  <c r="K105"/>
  <c r="AF94"/>
  <c r="AF93" s="1"/>
  <c r="Z94"/>
  <c r="Z93" s="1"/>
  <c r="N94"/>
  <c r="N677" s="1"/>
  <c r="AI13"/>
  <c r="W13"/>
  <c r="K13"/>
  <c r="J351"/>
  <c r="M351" s="1"/>
  <c r="P351" s="1"/>
  <c r="S351" s="1"/>
  <c r="V351" s="1"/>
  <c r="Y351" s="1"/>
  <c r="AB351" s="1"/>
  <c r="AE351" s="1"/>
  <c r="AH351" s="1"/>
  <c r="AK351" s="1"/>
  <c r="H59"/>
  <c r="J59" s="1"/>
  <c r="M59" s="1"/>
  <c r="P59" s="1"/>
  <c r="S59" s="1"/>
  <c r="V59" s="1"/>
  <c r="Y59" s="1"/>
  <c r="AB59" s="1"/>
  <c r="AE59" s="1"/>
  <c r="AH59" s="1"/>
  <c r="AK59" s="1"/>
  <c r="H665"/>
  <c r="J665" s="1"/>
  <c r="M665" s="1"/>
  <c r="P665" s="1"/>
  <c r="S665" s="1"/>
  <c r="V665" s="1"/>
  <c r="Y665" s="1"/>
  <c r="AB665" s="1"/>
  <c r="AE665" s="1"/>
  <c r="AH665" s="1"/>
  <c r="AK665" s="1"/>
  <c r="AG518"/>
  <c r="AG692" s="1"/>
  <c r="AI570"/>
  <c r="AI674" s="1"/>
  <c r="W570"/>
  <c r="W674" s="1"/>
  <c r="AF518"/>
  <c r="AF692" s="1"/>
  <c r="Z518"/>
  <c r="Z692" s="1"/>
  <c r="T518"/>
  <c r="T692" s="1"/>
  <c r="N518"/>
  <c r="N692" s="1"/>
  <c r="AM524"/>
  <c r="AM518" s="1"/>
  <c r="W483"/>
  <c r="W482" s="1"/>
  <c r="W691" s="1"/>
  <c r="K483"/>
  <c r="K482" s="1"/>
  <c r="K691" s="1"/>
  <c r="O483"/>
  <c r="O482" s="1"/>
  <c r="O691" s="1"/>
  <c r="Q434"/>
  <c r="Q433" s="1"/>
  <c r="Q690" s="1"/>
  <c r="AJ317"/>
  <c r="AJ316" s="1"/>
  <c r="AJ315" s="1"/>
  <c r="AJ689" s="1"/>
  <c r="AC225"/>
  <c r="AC699" s="1"/>
  <c r="AI213"/>
  <c r="AI212" s="1"/>
  <c r="AI208" s="1"/>
  <c r="AC213"/>
  <c r="AC212" s="1"/>
  <c r="W213"/>
  <c r="W212" s="1"/>
  <c r="W208" s="1"/>
  <c r="K213"/>
  <c r="K212" s="1"/>
  <c r="AJ171"/>
  <c r="AJ687" s="1"/>
  <c r="X171"/>
  <c r="X687" s="1"/>
  <c r="AL171"/>
  <c r="AL687" s="1"/>
  <c r="T171"/>
  <c r="T687" s="1"/>
  <c r="N171"/>
  <c r="N687" s="1"/>
  <c r="I129"/>
  <c r="I683" s="1"/>
  <c r="K129"/>
  <c r="K683" s="1"/>
  <c r="L105"/>
  <c r="L679" s="1"/>
  <c r="T105"/>
  <c r="AJ94"/>
  <c r="R94"/>
  <c r="R93" s="1"/>
  <c r="H32"/>
  <c r="J32" s="1"/>
  <c r="H195"/>
  <c r="J195" s="1"/>
  <c r="F552"/>
  <c r="U569"/>
  <c r="T570"/>
  <c r="T674" s="1"/>
  <c r="J266"/>
  <c r="M266" s="1"/>
  <c r="P266" s="1"/>
  <c r="S266" s="1"/>
  <c r="V266" s="1"/>
  <c r="Y266" s="1"/>
  <c r="AB266" s="1"/>
  <c r="AE266" s="1"/>
  <c r="AH266" s="1"/>
  <c r="AK266" s="1"/>
  <c r="Z144"/>
  <c r="Z685" s="1"/>
  <c r="AI144"/>
  <c r="AI685" s="1"/>
  <c r="T678"/>
  <c r="AF13"/>
  <c r="Z13"/>
  <c r="Z12" s="1"/>
  <c r="Z11" s="1"/>
  <c r="N13"/>
  <c r="N12" s="1"/>
  <c r="N11" s="1"/>
  <c r="AB610"/>
  <c r="AE610" s="1"/>
  <c r="AH610" s="1"/>
  <c r="AK610" s="1"/>
  <c r="J640"/>
  <c r="M640" s="1"/>
  <c r="P640" s="1"/>
  <c r="S640" s="1"/>
  <c r="V640" s="1"/>
  <c r="Y640" s="1"/>
  <c r="AB640" s="1"/>
  <c r="AE640" s="1"/>
  <c r="AH640" s="1"/>
  <c r="AK640" s="1"/>
  <c r="I639"/>
  <c r="N36"/>
  <c r="N31" s="1"/>
  <c r="N672" s="1"/>
  <c r="AL562"/>
  <c r="W61"/>
  <c r="AE421"/>
  <c r="AH421" s="1"/>
  <c r="AK421" s="1"/>
  <c r="H130"/>
  <c r="J130" s="1"/>
  <c r="M130" s="1"/>
  <c r="J253"/>
  <c r="M253" s="1"/>
  <c r="P253" s="1"/>
  <c r="S253" s="1"/>
  <c r="V253" s="1"/>
  <c r="Y253" s="1"/>
  <c r="AB253" s="1"/>
  <c r="AE253" s="1"/>
  <c r="AH253" s="1"/>
  <c r="AK253" s="1"/>
  <c r="F28"/>
  <c r="F27" s="1"/>
  <c r="F670" s="1"/>
  <c r="H29"/>
  <c r="AG569"/>
  <c r="AF679"/>
  <c r="AJ638"/>
  <c r="H249"/>
  <c r="J249" s="1"/>
  <c r="M249" s="1"/>
  <c r="P249" s="1"/>
  <c r="S249" s="1"/>
  <c r="V249" s="1"/>
  <c r="Y249" s="1"/>
  <c r="AB249" s="1"/>
  <c r="AE249" s="1"/>
  <c r="AH249" s="1"/>
  <c r="AK249" s="1"/>
  <c r="H250"/>
  <c r="J250" s="1"/>
  <c r="M250" s="1"/>
  <c r="P250" s="1"/>
  <c r="S250" s="1"/>
  <c r="V250" s="1"/>
  <c r="Y250" s="1"/>
  <c r="AB250" s="1"/>
  <c r="AE250" s="1"/>
  <c r="AH250" s="1"/>
  <c r="AK250" s="1"/>
  <c r="H548"/>
  <c r="J548" s="1"/>
  <c r="M548" s="1"/>
  <c r="P548" s="1"/>
  <c r="S548" s="1"/>
  <c r="V548" s="1"/>
  <c r="Y548" s="1"/>
  <c r="AB548" s="1"/>
  <c r="AE548" s="1"/>
  <c r="AH548" s="1"/>
  <c r="AK548" s="1"/>
  <c r="H154"/>
  <c r="J154" s="1"/>
  <c r="M154" s="1"/>
  <c r="P154" s="1"/>
  <c r="S154" s="1"/>
  <c r="V154" s="1"/>
  <c r="Y154" s="1"/>
  <c r="AB154" s="1"/>
  <c r="AE154" s="1"/>
  <c r="J598"/>
  <c r="M598" s="1"/>
  <c r="P598" s="1"/>
  <c r="S598" s="1"/>
  <c r="V598" s="1"/>
  <c r="Y598" s="1"/>
  <c r="AB598" s="1"/>
  <c r="AE598" s="1"/>
  <c r="AH598" s="1"/>
  <c r="AK598" s="1"/>
  <c r="AI608"/>
  <c r="I226"/>
  <c r="J226" s="1"/>
  <c r="M226" s="1"/>
  <c r="P226" s="1"/>
  <c r="S226" s="1"/>
  <c r="V226" s="1"/>
  <c r="Y226" s="1"/>
  <c r="AB226" s="1"/>
  <c r="AE226" s="1"/>
  <c r="AH226" s="1"/>
  <c r="AK226" s="1"/>
  <c r="J228"/>
  <c r="M228" s="1"/>
  <c r="P228" s="1"/>
  <c r="S228" s="1"/>
  <c r="V228" s="1"/>
  <c r="Y228" s="1"/>
  <c r="AB228" s="1"/>
  <c r="AE228" s="1"/>
  <c r="AH228" s="1"/>
  <c r="AK228" s="1"/>
  <c r="P201"/>
  <c r="S201" s="1"/>
  <c r="V201" s="1"/>
  <c r="Y201" s="1"/>
  <c r="AB201" s="1"/>
  <c r="AE201" s="1"/>
  <c r="AH201" s="1"/>
  <c r="AK201" s="1"/>
  <c r="AD105"/>
  <c r="I61"/>
  <c r="J64"/>
  <c r="M64" s="1"/>
  <c r="P64" s="1"/>
  <c r="S64" s="1"/>
  <c r="V64" s="1"/>
  <c r="Y64" s="1"/>
  <c r="AB64" s="1"/>
  <c r="AE64" s="1"/>
  <c r="AH64" s="1"/>
  <c r="AK64" s="1"/>
  <c r="X36"/>
  <c r="X31" s="1"/>
  <c r="L36"/>
  <c r="L31" s="1"/>
  <c r="AF36"/>
  <c r="AF31" s="1"/>
  <c r="AF26" s="1"/>
  <c r="T36"/>
  <c r="T31" s="1"/>
  <c r="T672" s="1"/>
  <c r="H123"/>
  <c r="J123" s="1"/>
  <c r="M123" s="1"/>
  <c r="P123" s="1"/>
  <c r="S123" s="1"/>
  <c r="V123" s="1"/>
  <c r="Y123" s="1"/>
  <c r="AB123" s="1"/>
  <c r="AE123" s="1"/>
  <c r="AH123" s="1"/>
  <c r="AK123" s="1"/>
  <c r="Q608"/>
  <c r="U570"/>
  <c r="U674" s="1"/>
  <c r="AF698"/>
  <c r="AF562"/>
  <c r="AI61"/>
  <c r="AI676" s="1"/>
  <c r="H89"/>
  <c r="J89" s="1"/>
  <c r="M89" s="1"/>
  <c r="P89" s="1"/>
  <c r="S89" s="1"/>
  <c r="V89" s="1"/>
  <c r="Y89" s="1"/>
  <c r="AB89" s="1"/>
  <c r="AE89" s="1"/>
  <c r="AH89" s="1"/>
  <c r="AK89" s="1"/>
  <c r="H210"/>
  <c r="J210" s="1"/>
  <c r="M210" s="1"/>
  <c r="P210" s="1"/>
  <c r="S210" s="1"/>
  <c r="V210" s="1"/>
  <c r="Y210" s="1"/>
  <c r="AB210" s="1"/>
  <c r="AE210" s="1"/>
  <c r="AH210" s="1"/>
  <c r="AK210" s="1"/>
  <c r="F209"/>
  <c r="H525"/>
  <c r="J525" s="1"/>
  <c r="M525" s="1"/>
  <c r="I592"/>
  <c r="I588" s="1"/>
  <c r="I682" s="1"/>
  <c r="O570"/>
  <c r="O674" s="1"/>
  <c r="AI129"/>
  <c r="AI683" s="1"/>
  <c r="AC129"/>
  <c r="Q129"/>
  <c r="Q683" s="1"/>
  <c r="AA678"/>
  <c r="H116"/>
  <c r="J116" s="1"/>
  <c r="M116" s="1"/>
  <c r="P116" s="1"/>
  <c r="S116" s="1"/>
  <c r="V116" s="1"/>
  <c r="Y116" s="1"/>
  <c r="AB116" s="1"/>
  <c r="AE116" s="1"/>
  <c r="AH116" s="1"/>
  <c r="AK116" s="1"/>
  <c r="AG562"/>
  <c r="AG698"/>
  <c r="Z552"/>
  <c r="Z696" s="1"/>
  <c r="N552"/>
  <c r="N696" s="1"/>
  <c r="N553"/>
  <c r="AJ543"/>
  <c r="X544"/>
  <c r="L543"/>
  <c r="T61"/>
  <c r="T676" s="1"/>
  <c r="H571"/>
  <c r="J571" s="1"/>
  <c r="M571" s="1"/>
  <c r="P571" s="1"/>
  <c r="S571" s="1"/>
  <c r="V571" s="1"/>
  <c r="Y571" s="1"/>
  <c r="AB571" s="1"/>
  <c r="AE571" s="1"/>
  <c r="AH571" s="1"/>
  <c r="AK571" s="1"/>
  <c r="T588"/>
  <c r="T682" s="1"/>
  <c r="AA553"/>
  <c r="AA552"/>
  <c r="AA696" s="1"/>
  <c r="U553"/>
  <c r="O553"/>
  <c r="Z544"/>
  <c r="N544"/>
  <c r="M441"/>
  <c r="P441" s="1"/>
  <c r="S441" s="1"/>
  <c r="V441" s="1"/>
  <c r="Y441" s="1"/>
  <c r="AB441" s="1"/>
  <c r="AE441" s="1"/>
  <c r="AO436"/>
  <c r="R317"/>
  <c r="R316" s="1"/>
  <c r="R315" s="1"/>
  <c r="R689" s="1"/>
  <c r="AI700"/>
  <c r="AI235"/>
  <c r="U562"/>
  <c r="P645"/>
  <c r="S645" s="1"/>
  <c r="V645" s="1"/>
  <c r="Y645" s="1"/>
  <c r="AB645" s="1"/>
  <c r="AE645" s="1"/>
  <c r="AH645" s="1"/>
  <c r="AK645" s="1"/>
  <c r="W588"/>
  <c r="Q588"/>
  <c r="O569"/>
  <c r="N569"/>
  <c r="AC518"/>
  <c r="AC692" s="1"/>
  <c r="W518"/>
  <c r="W692" s="1"/>
  <c r="Q518"/>
  <c r="Q692" s="1"/>
  <c r="S336"/>
  <c r="V336" s="1"/>
  <c r="Y336" s="1"/>
  <c r="AB336" s="1"/>
  <c r="AE336" s="1"/>
  <c r="AH336" s="1"/>
  <c r="AK336" s="1"/>
  <c r="Q194"/>
  <c r="AL94"/>
  <c r="N61"/>
  <c r="N676" s="1"/>
  <c r="H245"/>
  <c r="J245" s="1"/>
  <c r="M245" s="1"/>
  <c r="P245" s="1"/>
  <c r="S245" s="1"/>
  <c r="I317"/>
  <c r="I316" s="1"/>
  <c r="I315" s="1"/>
  <c r="I689" s="1"/>
  <c r="AQ292"/>
  <c r="R608"/>
  <c r="AC588"/>
  <c r="R588"/>
  <c r="R682" s="1"/>
  <c r="Z244"/>
  <c r="Z243" s="1"/>
  <c r="R105"/>
  <c r="H575"/>
  <c r="J575" s="1"/>
  <c r="M575" s="1"/>
  <c r="P575" s="1"/>
  <c r="S575" s="1"/>
  <c r="V575" s="1"/>
  <c r="Y575" s="1"/>
  <c r="AB575" s="1"/>
  <c r="AE575" s="1"/>
  <c r="AH575" s="1"/>
  <c r="AK575" s="1"/>
  <c r="I552"/>
  <c r="I696" s="1"/>
  <c r="AA543"/>
  <c r="AF434"/>
  <c r="AF433" s="1"/>
  <c r="AF690" s="1"/>
  <c r="I279"/>
  <c r="AM244"/>
  <c r="AM243" s="1"/>
  <c r="AD194"/>
  <c r="AD693" s="1"/>
  <c r="R194"/>
  <c r="L129"/>
  <c r="X105"/>
  <c r="I94"/>
  <c r="Z36"/>
  <c r="Z31" s="1"/>
  <c r="H37"/>
  <c r="J37" s="1"/>
  <c r="M37" s="1"/>
  <c r="P37" s="1"/>
  <c r="H529"/>
  <c r="J529" s="1"/>
  <c r="M529" s="1"/>
  <c r="P529" s="1"/>
  <c r="S529" s="1"/>
  <c r="V529" s="1"/>
  <c r="Y529" s="1"/>
  <c r="AB529" s="1"/>
  <c r="F570"/>
  <c r="J506"/>
  <c r="M506" s="1"/>
  <c r="P506" s="1"/>
  <c r="S506" s="1"/>
  <c r="V506" s="1"/>
  <c r="Y506" s="1"/>
  <c r="AB506" s="1"/>
  <c r="AE506" s="1"/>
  <c r="AH506" s="1"/>
  <c r="AK506" s="1"/>
  <c r="Z483"/>
  <c r="Z482" s="1"/>
  <c r="Z691" s="1"/>
  <c r="J418"/>
  <c r="M418" s="1"/>
  <c r="P418" s="1"/>
  <c r="S418" s="1"/>
  <c r="V418" s="1"/>
  <c r="Y418" s="1"/>
  <c r="AB418" s="1"/>
  <c r="AE418" s="1"/>
  <c r="AH418" s="1"/>
  <c r="AK418" s="1"/>
  <c r="AI279"/>
  <c r="AI688" s="1"/>
  <c r="AA287"/>
  <c r="AA279" s="1"/>
  <c r="O279"/>
  <c r="K279"/>
  <c r="K688" s="1"/>
  <c r="X264"/>
  <c r="J260"/>
  <c r="M260" s="1"/>
  <c r="P260" s="1"/>
  <c r="S260" s="1"/>
  <c r="V260" s="1"/>
  <c r="Y260" s="1"/>
  <c r="AB260" s="1"/>
  <c r="AE260" s="1"/>
  <c r="AH260" s="1"/>
  <c r="AK260" s="1"/>
  <c r="Z213"/>
  <c r="Z212" s="1"/>
  <c r="AI194"/>
  <c r="Z194"/>
  <c r="Z193" s="1"/>
  <c r="AJ144"/>
  <c r="J112"/>
  <c r="M112" s="1"/>
  <c r="P112" s="1"/>
  <c r="S112" s="1"/>
  <c r="V112" s="1"/>
  <c r="Y112" s="1"/>
  <c r="AB112" s="1"/>
  <c r="AE112" s="1"/>
  <c r="AH112" s="1"/>
  <c r="AK112" s="1"/>
  <c r="Q61"/>
  <c r="Q676" s="1"/>
  <c r="I13"/>
  <c r="I671" s="1"/>
  <c r="Z61"/>
  <c r="Z676" s="1"/>
  <c r="H214"/>
  <c r="F94"/>
  <c r="U682"/>
  <c r="U588"/>
  <c r="O682"/>
  <c r="O588"/>
  <c r="AJ570"/>
  <c r="AJ674" s="1"/>
  <c r="AJ569"/>
  <c r="Z264"/>
  <c r="W264"/>
  <c r="N700"/>
  <c r="N235"/>
  <c r="K235"/>
  <c r="K700"/>
  <c r="K224"/>
  <c r="K699"/>
  <c r="AA694"/>
  <c r="P147"/>
  <c r="S148"/>
  <c r="U681"/>
  <c r="O675"/>
  <c r="P56"/>
  <c r="P55" s="1"/>
  <c r="P54" s="1"/>
  <c r="S57"/>
  <c r="Z673"/>
  <c r="O658"/>
  <c r="O657" s="1"/>
  <c r="AC608"/>
  <c r="AM264"/>
  <c r="AA264"/>
  <c r="O700"/>
  <c r="O235"/>
  <c r="L700"/>
  <c r="L235"/>
  <c r="S132"/>
  <c r="V132" s="1"/>
  <c r="Y132" s="1"/>
  <c r="AB132" s="1"/>
  <c r="AE132" s="1"/>
  <c r="AE130" s="1"/>
  <c r="AH130" s="1"/>
  <c r="AK130" s="1"/>
  <c r="P130"/>
  <c r="S130" s="1"/>
  <c r="V130" s="1"/>
  <c r="Y130" s="1"/>
  <c r="AB130" s="1"/>
  <c r="AI681"/>
  <c r="AC678"/>
  <c r="N678"/>
  <c r="AA673"/>
  <c r="P644"/>
  <c r="S644" s="1"/>
  <c r="V644" s="1"/>
  <c r="Y644" s="1"/>
  <c r="AB644" s="1"/>
  <c r="AE644" s="1"/>
  <c r="AH644" s="1"/>
  <c r="AK644" s="1"/>
  <c r="N608"/>
  <c r="I608"/>
  <c r="AJ588"/>
  <c r="AG588"/>
  <c r="AG682" s="1"/>
  <c r="Z588"/>
  <c r="X588"/>
  <c r="L588"/>
  <c r="L682" s="1"/>
  <c r="AF569"/>
  <c r="Z569"/>
  <c r="AF570"/>
  <c r="AF674" s="1"/>
  <c r="W543"/>
  <c r="Q543"/>
  <c r="AC434"/>
  <c r="AC433" s="1"/>
  <c r="AC690" s="1"/>
  <c r="AJ279"/>
  <c r="AJ688" s="1"/>
  <c r="AG279"/>
  <c r="AG688" s="1"/>
  <c r="AD279"/>
  <c r="AD688" s="1"/>
  <c r="Q279"/>
  <c r="P200"/>
  <c r="S200" s="1"/>
  <c r="V200" s="1"/>
  <c r="Y200" s="1"/>
  <c r="AB200" s="1"/>
  <c r="AE200" s="1"/>
  <c r="AH200" s="1"/>
  <c r="AK200" s="1"/>
  <c r="R144"/>
  <c r="O144"/>
  <c r="AJ129"/>
  <c r="AG129"/>
  <c r="AG683" s="1"/>
  <c r="AG105"/>
  <c r="AC105"/>
  <c r="AA105"/>
  <c r="AJ36"/>
  <c r="AJ31" s="1"/>
  <c r="AA13"/>
  <c r="J56"/>
  <c r="M56" s="1"/>
  <c r="AL659"/>
  <c r="AM659"/>
  <c r="AI588"/>
  <c r="AA588"/>
  <c r="N588"/>
  <c r="K588"/>
  <c r="K682" s="1"/>
  <c r="AA569"/>
  <c r="W569"/>
  <c r="L569"/>
  <c r="W553"/>
  <c r="AF543"/>
  <c r="L524"/>
  <c r="L518" s="1"/>
  <c r="L692" s="1"/>
  <c r="N483"/>
  <c r="N482" s="1"/>
  <c r="N691" s="1"/>
  <c r="AI434"/>
  <c r="AI433" s="1"/>
  <c r="AI690" s="1"/>
  <c r="K434"/>
  <c r="K433" s="1"/>
  <c r="K690" s="1"/>
  <c r="X317"/>
  <c r="X316" s="1"/>
  <c r="X315" s="1"/>
  <c r="X689" s="1"/>
  <c r="AI317"/>
  <c r="AI316" s="1"/>
  <c r="AI315" s="1"/>
  <c r="W317"/>
  <c r="W316" s="1"/>
  <c r="W315" s="1"/>
  <c r="W689" s="1"/>
  <c r="AG317"/>
  <c r="AG316" s="1"/>
  <c r="AG315" s="1"/>
  <c r="AG689" s="1"/>
  <c r="AD317"/>
  <c r="AD316" s="1"/>
  <c r="AD315" s="1"/>
  <c r="AD689" s="1"/>
  <c r="U317"/>
  <c r="U316" s="1"/>
  <c r="U315" s="1"/>
  <c r="AC317"/>
  <c r="AC316" s="1"/>
  <c r="AC315" s="1"/>
  <c r="AC689" s="1"/>
  <c r="N279"/>
  <c r="N688" s="1"/>
  <c r="AL243"/>
  <c r="AG225"/>
  <c r="AI171"/>
  <c r="AI687" s="1"/>
  <c r="U144"/>
  <c r="T144"/>
  <c r="AM94"/>
  <c r="AD94"/>
  <c r="U94"/>
  <c r="O94"/>
  <c r="AI36"/>
  <c r="AI31" s="1"/>
  <c r="AC36"/>
  <c r="AC31" s="1"/>
  <c r="H115"/>
  <c r="J115" s="1"/>
  <c r="H134"/>
  <c r="J134" s="1"/>
  <c r="M134" s="1"/>
  <c r="P134" s="1"/>
  <c r="S134" s="1"/>
  <c r="V134" s="1"/>
  <c r="Y134" s="1"/>
  <c r="AB134" s="1"/>
  <c r="H172"/>
  <c r="J172" s="1"/>
  <c r="M172" s="1"/>
  <c r="P172" s="1"/>
  <c r="S172" s="1"/>
  <c r="V172" s="1"/>
  <c r="Y172" s="1"/>
  <c r="AB172" s="1"/>
  <c r="AE172" s="1"/>
  <c r="AH172" s="1"/>
  <c r="AK172" s="1"/>
  <c r="H174"/>
  <c r="J174" s="1"/>
  <c r="M174" s="1"/>
  <c r="P174" s="1"/>
  <c r="S174" s="1"/>
  <c r="V174" s="1"/>
  <c r="Y174" s="1"/>
  <c r="AB174" s="1"/>
  <c r="AE174" s="1"/>
  <c r="AH174" s="1"/>
  <c r="AK174" s="1"/>
  <c r="F693"/>
  <c r="F213"/>
  <c r="H501"/>
  <c r="J501" s="1"/>
  <c r="M501" s="1"/>
  <c r="P501" s="1"/>
  <c r="S501" s="1"/>
  <c r="V501" s="1"/>
  <c r="Y501" s="1"/>
  <c r="AB501" s="1"/>
  <c r="AE501" s="1"/>
  <c r="AH501" s="1"/>
  <c r="AK501" s="1"/>
  <c r="H521"/>
  <c r="J521" s="1"/>
  <c r="M521" s="1"/>
  <c r="P521" s="1"/>
  <c r="S521" s="1"/>
  <c r="V521" s="1"/>
  <c r="Y521" s="1"/>
  <c r="AB521" s="1"/>
  <c r="H559"/>
  <c r="J559" s="1"/>
  <c r="M559" s="1"/>
  <c r="P559" s="1"/>
  <c r="S559" s="1"/>
  <c r="V559" s="1"/>
  <c r="Y559" s="1"/>
  <c r="AB559" s="1"/>
  <c r="AE559" s="1"/>
  <c r="AH559" s="1"/>
  <c r="AK559" s="1"/>
  <c r="M136"/>
  <c r="P136" s="1"/>
  <c r="S136" s="1"/>
  <c r="V136" s="1"/>
  <c r="Y136" s="1"/>
  <c r="AB136" s="1"/>
  <c r="AE136" s="1"/>
  <c r="AH136" s="1"/>
  <c r="AK136" s="1"/>
  <c r="P239"/>
  <c r="S239" s="1"/>
  <c r="V239" s="1"/>
  <c r="Y239" s="1"/>
  <c r="AB239" s="1"/>
  <c r="AE239" s="1"/>
  <c r="AH239" s="1"/>
  <c r="AK239" s="1"/>
  <c r="AM553"/>
  <c r="AJ658"/>
  <c r="AJ657" s="1"/>
  <c r="L638"/>
  <c r="Z608"/>
  <c r="AD570"/>
  <c r="AD674" s="1"/>
  <c r="AD569"/>
  <c r="AF688"/>
  <c r="Z688"/>
  <c r="AF264"/>
  <c r="N264"/>
  <c r="K243"/>
  <c r="AF235"/>
  <c r="AF700"/>
  <c r="Z235"/>
  <c r="Z700"/>
  <c r="W235"/>
  <c r="W700"/>
  <c r="L678"/>
  <c r="AO321"/>
  <c r="M344"/>
  <c r="P344" s="1"/>
  <c r="S344" s="1"/>
  <c r="V344" s="1"/>
  <c r="Y344" s="1"/>
  <c r="AB344" s="1"/>
  <c r="AE344" s="1"/>
  <c r="AH344" s="1"/>
  <c r="AK344" s="1"/>
  <c r="M303"/>
  <c r="P303" s="1"/>
  <c r="S303" s="1"/>
  <c r="V303" s="1"/>
  <c r="Y303" s="1"/>
  <c r="AB303" s="1"/>
  <c r="AE303" s="1"/>
  <c r="AH303" s="1"/>
  <c r="AK303" s="1"/>
  <c r="AO291"/>
  <c r="AJ608"/>
  <c r="AF608"/>
  <c r="AD608"/>
  <c r="X608"/>
  <c r="T608"/>
  <c r="AF588"/>
  <c r="AF682" s="1"/>
  <c r="V403"/>
  <c r="Y403" s="1"/>
  <c r="AB403" s="1"/>
  <c r="AE403" s="1"/>
  <c r="AH403" s="1"/>
  <c r="AK403" s="1"/>
  <c r="AJ682"/>
  <c r="N682"/>
  <c r="AG658"/>
  <c r="AG657" s="1"/>
  <c r="Z658"/>
  <c r="Z657" s="1"/>
  <c r="AG608"/>
  <c r="L608"/>
  <c r="AC570"/>
  <c r="AC674" s="1"/>
  <c r="AC569"/>
  <c r="R570"/>
  <c r="R674" s="1"/>
  <c r="R569"/>
  <c r="I570"/>
  <c r="I674" s="1"/>
  <c r="I569"/>
  <c r="Q264"/>
  <c r="AD243"/>
  <c r="X243"/>
  <c r="AM235"/>
  <c r="AJ235"/>
  <c r="AJ700"/>
  <c r="AD235"/>
  <c r="AD700"/>
  <c r="R235"/>
  <c r="R700"/>
  <c r="I700"/>
  <c r="I235"/>
  <c r="Z678"/>
  <c r="AD673"/>
  <c r="X673"/>
  <c r="I54"/>
  <c r="J55"/>
  <c r="M55" s="1"/>
  <c r="V281"/>
  <c r="Y281" s="1"/>
  <c r="AB281" s="1"/>
  <c r="AE281" s="1"/>
  <c r="S280"/>
  <c r="V280" s="1"/>
  <c r="Y280" s="1"/>
  <c r="AB280" s="1"/>
  <c r="S323"/>
  <c r="V323" s="1"/>
  <c r="Y323" s="1"/>
  <c r="AB323" s="1"/>
  <c r="AE323" s="1"/>
  <c r="AH323" s="1"/>
  <c r="AK323" s="1"/>
  <c r="P322"/>
  <c r="S322" s="1"/>
  <c r="V322" s="1"/>
  <c r="Y322" s="1"/>
  <c r="AB322" s="1"/>
  <c r="AE322" s="1"/>
  <c r="AH322" s="1"/>
  <c r="AK322" s="1"/>
  <c r="AM608"/>
  <c r="W608"/>
  <c r="AD588"/>
  <c r="AI682"/>
  <c r="X682"/>
  <c r="F36"/>
  <c r="F31" s="1"/>
  <c r="H129"/>
  <c r="H683" s="1"/>
  <c r="J494"/>
  <c r="M494" s="1"/>
  <c r="P494" s="1"/>
  <c r="S494" s="1"/>
  <c r="V494" s="1"/>
  <c r="Y494" s="1"/>
  <c r="AB494" s="1"/>
  <c r="AE494" s="1"/>
  <c r="AH494" s="1"/>
  <c r="AK494" s="1"/>
  <c r="J301"/>
  <c r="AO289" s="1"/>
  <c r="H300"/>
  <c r="AL570"/>
  <c r="AL569" s="1"/>
  <c r="AL553"/>
  <c r="AL696"/>
  <c r="AL524"/>
  <c r="AL518" s="1"/>
  <c r="AL497"/>
  <c r="AP440"/>
  <c r="AP323"/>
  <c r="AL235"/>
  <c r="H661"/>
  <c r="J661" s="1"/>
  <c r="M661" s="1"/>
  <c r="P661" s="1"/>
  <c r="S661" s="1"/>
  <c r="V661" s="1"/>
  <c r="Y661" s="1"/>
  <c r="AB661" s="1"/>
  <c r="AE661" s="1"/>
  <c r="AH661" s="1"/>
  <c r="AK661" s="1"/>
  <c r="F660"/>
  <c r="H635"/>
  <c r="J635" s="1"/>
  <c r="M635" s="1"/>
  <c r="P635" s="1"/>
  <c r="S635" s="1"/>
  <c r="V635" s="1"/>
  <c r="Y635" s="1"/>
  <c r="AB635" s="1"/>
  <c r="AE635" s="1"/>
  <c r="AH635" s="1"/>
  <c r="AK635" s="1"/>
  <c r="F583"/>
  <c r="H584"/>
  <c r="J584" s="1"/>
  <c r="M584" s="1"/>
  <c r="P584" s="1"/>
  <c r="S584" s="1"/>
  <c r="V584" s="1"/>
  <c r="Y584" s="1"/>
  <c r="AB584" s="1"/>
  <c r="AE584" s="1"/>
  <c r="AH584" s="1"/>
  <c r="AH530"/>
  <c r="AK530" s="1"/>
  <c r="AE529"/>
  <c r="AH529" s="1"/>
  <c r="AK529" s="1"/>
  <c r="P525"/>
  <c r="S526"/>
  <c r="V526" s="1"/>
  <c r="Y526" s="1"/>
  <c r="AB526" s="1"/>
  <c r="AE526" s="1"/>
  <c r="AH526" s="1"/>
  <c r="AK526" s="1"/>
  <c r="AH522"/>
  <c r="AK522" s="1"/>
  <c r="AE521"/>
  <c r="AH521" s="1"/>
  <c r="AK521" s="1"/>
  <c r="S330"/>
  <c r="P328"/>
  <c r="F497"/>
  <c r="F482" s="1"/>
  <c r="F691" s="1"/>
  <c r="S498"/>
  <c r="AH436"/>
  <c r="AK436" s="1"/>
  <c r="S341"/>
  <c r="H317"/>
  <c r="P326"/>
  <c r="S327"/>
  <c r="M321"/>
  <c r="P321" s="1"/>
  <c r="S321" s="1"/>
  <c r="V321" s="1"/>
  <c r="Y321" s="1"/>
  <c r="AB321" s="1"/>
  <c r="AE321" s="1"/>
  <c r="AH321" s="1"/>
  <c r="AK321" s="1"/>
  <c r="AO320"/>
  <c r="M320"/>
  <c r="P320" s="1"/>
  <c r="S320" s="1"/>
  <c r="V320" s="1"/>
  <c r="Y320" s="1"/>
  <c r="AB320" s="1"/>
  <c r="AE320" s="1"/>
  <c r="AH320" s="1"/>
  <c r="AK320" s="1"/>
  <c r="AO319"/>
  <c r="S319"/>
  <c r="M289"/>
  <c r="S96"/>
  <c r="P95"/>
  <c r="AI697"/>
  <c r="AL225"/>
  <c r="AL699" s="1"/>
  <c r="AJ225"/>
  <c r="AJ699" s="1"/>
  <c r="R208"/>
  <c r="O699"/>
  <c r="O224"/>
  <c r="N224"/>
  <c r="N699"/>
  <c r="Z224"/>
  <c r="Z699"/>
  <c r="W224"/>
  <c r="W699"/>
  <c r="T699"/>
  <c r="T224"/>
  <c r="R224"/>
  <c r="R699"/>
  <c r="Q699"/>
  <c r="Q224"/>
  <c r="L699"/>
  <c r="L224"/>
  <c r="AA224"/>
  <c r="AA699"/>
  <c r="U699"/>
  <c r="U224"/>
  <c r="H217"/>
  <c r="J217" s="1"/>
  <c r="M217" s="1"/>
  <c r="P217" s="1"/>
  <c r="S217" s="1"/>
  <c r="V217" s="1"/>
  <c r="Y217" s="1"/>
  <c r="AB217" s="1"/>
  <c r="AE217" s="1"/>
  <c r="AH217" s="1"/>
  <c r="AK217" s="1"/>
  <c r="S238"/>
  <c r="P237"/>
  <c r="F171"/>
  <c r="H153"/>
  <c r="J153" s="1"/>
  <c r="M153" s="1"/>
  <c r="AH135"/>
  <c r="AK135" s="1"/>
  <c r="AE134"/>
  <c r="AH134" s="1"/>
  <c r="AK134" s="1"/>
  <c r="P110"/>
  <c r="P109" s="1"/>
  <c r="S111"/>
  <c r="P107"/>
  <c r="P106" s="1"/>
  <c r="S108"/>
  <c r="S75"/>
  <c r="P52"/>
  <c r="S53"/>
  <c r="H52"/>
  <c r="J52" s="1"/>
  <c r="M52" s="1"/>
  <c r="M32"/>
  <c r="P33"/>
  <c r="AJ677" l="1"/>
  <c r="K219"/>
  <c r="M219" s="1"/>
  <c r="P219" s="1"/>
  <c r="P697" s="1"/>
  <c r="G703"/>
  <c r="G704" s="1"/>
  <c r="H668"/>
  <c r="AG12"/>
  <c r="AG11" s="1"/>
  <c r="H609"/>
  <c r="J609" s="1"/>
  <c r="M609" s="1"/>
  <c r="P609" s="1"/>
  <c r="S609" s="1"/>
  <c r="V609" s="1"/>
  <c r="Y609" s="1"/>
  <c r="AB609" s="1"/>
  <c r="AE609" s="1"/>
  <c r="AH609" s="1"/>
  <c r="AK609" s="1"/>
  <c r="F685"/>
  <c r="J553"/>
  <c r="Q482"/>
  <c r="Q691" s="1"/>
  <c r="AJ693"/>
  <c r="W104"/>
  <c r="F140"/>
  <c r="AL608"/>
  <c r="AA677"/>
  <c r="AG693"/>
  <c r="AL692"/>
  <c r="AM692"/>
  <c r="AL140"/>
  <c r="J236"/>
  <c r="M236" s="1"/>
  <c r="P236" s="1"/>
  <c r="S236" s="1"/>
  <c r="V236" s="1"/>
  <c r="Y236" s="1"/>
  <c r="AB236" s="1"/>
  <c r="AE236" s="1"/>
  <c r="AH236" s="1"/>
  <c r="AK236" s="1"/>
  <c r="J270"/>
  <c r="M270" s="1"/>
  <c r="P270" s="1"/>
  <c r="S270" s="1"/>
  <c r="V270" s="1"/>
  <c r="Y270" s="1"/>
  <c r="AB270" s="1"/>
  <c r="AE270" s="1"/>
  <c r="AH270" s="1"/>
  <c r="AK270" s="1"/>
  <c r="X699"/>
  <c r="K208"/>
  <c r="AK584"/>
  <c r="T693"/>
  <c r="I678"/>
  <c r="I93"/>
  <c r="L12"/>
  <c r="L11" s="1"/>
  <c r="F690"/>
  <c r="F279"/>
  <c r="F688" s="1"/>
  <c r="F692"/>
  <c r="AL482"/>
  <c r="AL691" s="1"/>
  <c r="AM26"/>
  <c r="AL279"/>
  <c r="AL688" s="1"/>
  <c r="AL316"/>
  <c r="AR317" s="1"/>
  <c r="AL26"/>
  <c r="AM403"/>
  <c r="AM394" s="1"/>
  <c r="AM390" s="1"/>
  <c r="AM316" s="1"/>
  <c r="AL676"/>
  <c r="F672"/>
  <c r="T93"/>
  <c r="Z140"/>
  <c r="AP292"/>
  <c r="AC12"/>
  <c r="AC11" s="1"/>
  <c r="U26"/>
  <c r="J686"/>
  <c r="P631"/>
  <c r="M686"/>
  <c r="F687"/>
  <c r="H570"/>
  <c r="J570" s="1"/>
  <c r="M570" s="1"/>
  <c r="P570" s="1"/>
  <c r="S570" s="1"/>
  <c r="H552"/>
  <c r="H696" s="1"/>
  <c r="F696"/>
  <c r="F93"/>
  <c r="H93" s="1"/>
  <c r="F677"/>
  <c r="H209"/>
  <c r="F694"/>
  <c r="H649"/>
  <c r="J649" s="1"/>
  <c r="J701" s="1"/>
  <c r="M701" s="1"/>
  <c r="P701" s="1"/>
  <c r="F701"/>
  <c r="AD12"/>
  <c r="AD11" s="1"/>
  <c r="M565"/>
  <c r="M564" s="1"/>
  <c r="AG695"/>
  <c r="H569"/>
  <c r="J569" s="1"/>
  <c r="M569" s="1"/>
  <c r="P569" s="1"/>
  <c r="S569" s="1"/>
  <c r="V569" s="1"/>
  <c r="Y569" s="1"/>
  <c r="AB569" s="1"/>
  <c r="AE569" s="1"/>
  <c r="W695"/>
  <c r="X693"/>
  <c r="Q12"/>
  <c r="Q11" s="1"/>
  <c r="K697"/>
  <c r="AJ671"/>
  <c r="L674"/>
  <c r="AG26"/>
  <c r="X677"/>
  <c r="R695"/>
  <c r="F264"/>
  <c r="H264" s="1"/>
  <c r="J264" s="1"/>
  <c r="M264" s="1"/>
  <c r="P264" s="1"/>
  <c r="S264" s="1"/>
  <c r="V264" s="1"/>
  <c r="Y264" s="1"/>
  <c r="AB264" s="1"/>
  <c r="AE264" s="1"/>
  <c r="AH264" s="1"/>
  <c r="AK264" s="1"/>
  <c r="T695"/>
  <c r="P74"/>
  <c r="L93"/>
  <c r="AA26"/>
  <c r="W677"/>
  <c r="AF693"/>
  <c r="H650"/>
  <c r="J650" s="1"/>
  <c r="M650" s="1"/>
  <c r="P650" s="1"/>
  <c r="S650" s="1"/>
  <c r="V650" s="1"/>
  <c r="Y650" s="1"/>
  <c r="AB650" s="1"/>
  <c r="AE650" s="1"/>
  <c r="AH650" s="1"/>
  <c r="AK650" s="1"/>
  <c r="T12"/>
  <c r="T11" s="1"/>
  <c r="J19"/>
  <c r="M19" s="1"/>
  <c r="Z104"/>
  <c r="AA685"/>
  <c r="AM688"/>
  <c r="O693"/>
  <c r="P565"/>
  <c r="P564" s="1"/>
  <c r="AC695"/>
  <c r="H94"/>
  <c r="J94" s="1"/>
  <c r="I695"/>
  <c r="H698"/>
  <c r="AF677"/>
  <c r="Z677"/>
  <c r="AE440"/>
  <c r="AH440" s="1"/>
  <c r="AK440" s="1"/>
  <c r="X26"/>
  <c r="R671"/>
  <c r="K695"/>
  <c r="AI93"/>
  <c r="U671"/>
  <c r="AL93"/>
  <c r="AL677"/>
  <c r="AM193"/>
  <c r="AM693"/>
  <c r="J14"/>
  <c r="M14" s="1"/>
  <c r="H671"/>
  <c r="AM672"/>
  <c r="AM93"/>
  <c r="AM677"/>
  <c r="AM687"/>
  <c r="AL208"/>
  <c r="AL695"/>
  <c r="AL672"/>
  <c r="AM695"/>
  <c r="AM676"/>
  <c r="AM658"/>
  <c r="AM657" s="1"/>
  <c r="AM674"/>
  <c r="AL658"/>
  <c r="AL657" s="1"/>
  <c r="AL674"/>
  <c r="AC224"/>
  <c r="AF104"/>
  <c r="K542"/>
  <c r="J20"/>
  <c r="M20" s="1"/>
  <c r="P20" s="1"/>
  <c r="AG542"/>
  <c r="AD699"/>
  <c r="S219"/>
  <c r="S697" s="1"/>
  <c r="X672"/>
  <c r="L693"/>
  <c r="AJ224"/>
  <c r="AJ278"/>
  <c r="H316"/>
  <c r="AC542"/>
  <c r="F212"/>
  <c r="H213"/>
  <c r="AM542"/>
  <c r="AM568"/>
  <c r="AA568"/>
  <c r="AI224"/>
  <c r="AC208"/>
  <c r="Q542"/>
  <c r="AC140"/>
  <c r="N695"/>
  <c r="M562"/>
  <c r="P562" s="1"/>
  <c r="S562" s="1"/>
  <c r="V562" s="1"/>
  <c r="Y562" s="1"/>
  <c r="AB562" s="1"/>
  <c r="AE562" s="1"/>
  <c r="AH562" s="1"/>
  <c r="AK562" s="1"/>
  <c r="T26"/>
  <c r="U140"/>
  <c r="AF542"/>
  <c r="AC93"/>
  <c r="AO290"/>
  <c r="AO292" s="1"/>
  <c r="N93"/>
  <c r="I12"/>
  <c r="I11" s="1"/>
  <c r="Z671"/>
  <c r="O695"/>
  <c r="P153"/>
  <c r="P144" s="1"/>
  <c r="U695"/>
  <c r="M697"/>
  <c r="AD26"/>
  <c r="AL12"/>
  <c r="AL11" s="1"/>
  <c r="Z695"/>
  <c r="O568"/>
  <c r="AA693"/>
  <c r="X671"/>
  <c r="H265"/>
  <c r="J265" s="1"/>
  <c r="M265" s="1"/>
  <c r="P265" s="1"/>
  <c r="S265" s="1"/>
  <c r="V265" s="1"/>
  <c r="Y265" s="1"/>
  <c r="AB265" s="1"/>
  <c r="AE265" s="1"/>
  <c r="AH265" s="1"/>
  <c r="AK265" s="1"/>
  <c r="U672"/>
  <c r="AM691"/>
  <c r="O542"/>
  <c r="X674"/>
  <c r="T542"/>
  <c r="AD140"/>
  <c r="N693"/>
  <c r="I278"/>
  <c r="AF140"/>
  <c r="AI695"/>
  <c r="W193"/>
  <c r="P14"/>
  <c r="AI568"/>
  <c r="X140"/>
  <c r="J13"/>
  <c r="M13" s="1"/>
  <c r="P13" s="1"/>
  <c r="S13" s="1"/>
  <c r="W542"/>
  <c r="I677"/>
  <c r="K26"/>
  <c r="J235"/>
  <c r="M235" s="1"/>
  <c r="P235" s="1"/>
  <c r="S235" s="1"/>
  <c r="V235" s="1"/>
  <c r="Y235" s="1"/>
  <c r="AB235" s="1"/>
  <c r="AE235" s="1"/>
  <c r="AH235" s="1"/>
  <c r="AK235" s="1"/>
  <c r="P215"/>
  <c r="S215" s="1"/>
  <c r="J287"/>
  <c r="J129"/>
  <c r="M129" s="1"/>
  <c r="Q677"/>
  <c r="Q140"/>
  <c r="AJ93"/>
  <c r="I672"/>
  <c r="AD542"/>
  <c r="AM224"/>
  <c r="J544"/>
  <c r="M544" s="1"/>
  <c r="AM12"/>
  <c r="AM11" s="1"/>
  <c r="L26"/>
  <c r="X695"/>
  <c r="AH491"/>
  <c r="AK491" s="1"/>
  <c r="AE483"/>
  <c r="AH483" s="1"/>
  <c r="AK483" s="1"/>
  <c r="Z693"/>
  <c r="Z208"/>
  <c r="P497"/>
  <c r="AF695"/>
  <c r="N671"/>
  <c r="M553"/>
  <c r="Z26"/>
  <c r="AG140"/>
  <c r="L542"/>
  <c r="K693"/>
  <c r="O12"/>
  <c r="O11" s="1"/>
  <c r="P544"/>
  <c r="AC193"/>
  <c r="AC693"/>
  <c r="Q695"/>
  <c r="T278"/>
  <c r="X542"/>
  <c r="AF672"/>
  <c r="AJ542"/>
  <c r="R26"/>
  <c r="R677"/>
  <c r="AF699"/>
  <c r="AF224"/>
  <c r="U542"/>
  <c r="L140"/>
  <c r="N689"/>
  <c r="N278"/>
  <c r="AA278"/>
  <c r="AA688"/>
  <c r="AL224"/>
  <c r="P340"/>
  <c r="AH441"/>
  <c r="AK441" s="1"/>
  <c r="J552"/>
  <c r="J696" s="1"/>
  <c r="M696" s="1"/>
  <c r="P696" s="1"/>
  <c r="H681"/>
  <c r="I688"/>
  <c r="AI104"/>
  <c r="U104"/>
  <c r="J58"/>
  <c r="J675" s="1"/>
  <c r="M675" s="1"/>
  <c r="P675" s="1"/>
  <c r="T679"/>
  <c r="T104"/>
  <c r="K671"/>
  <c r="K12"/>
  <c r="K11" s="1"/>
  <c r="O104"/>
  <c r="O679"/>
  <c r="H592"/>
  <c r="F588"/>
  <c r="H588" s="1"/>
  <c r="J588" s="1"/>
  <c r="M588" s="1"/>
  <c r="P588" s="1"/>
  <c r="S588" s="1"/>
  <c r="V588" s="1"/>
  <c r="Y588" s="1"/>
  <c r="AB588" s="1"/>
  <c r="AE588" s="1"/>
  <c r="AH588" s="1"/>
  <c r="AK588" s="1"/>
  <c r="I104"/>
  <c r="I679"/>
  <c r="F542"/>
  <c r="H542" s="1"/>
  <c r="L695"/>
  <c r="H244"/>
  <c r="J244" s="1"/>
  <c r="M244" s="1"/>
  <c r="J317"/>
  <c r="M317" s="1"/>
  <c r="M316" s="1"/>
  <c r="AE435"/>
  <c r="AH435" s="1"/>
  <c r="AK435" s="1"/>
  <c r="AG278"/>
  <c r="AG676"/>
  <c r="AI542"/>
  <c r="L672"/>
  <c r="AH132"/>
  <c r="AK132" s="1"/>
  <c r="K568"/>
  <c r="N26"/>
  <c r="J608"/>
  <c r="M608" s="1"/>
  <c r="P608" s="1"/>
  <c r="S608" s="1"/>
  <c r="V608" s="1"/>
  <c r="Y608" s="1"/>
  <c r="AB608" s="1"/>
  <c r="AE608" s="1"/>
  <c r="AH608" s="1"/>
  <c r="AK608" s="1"/>
  <c r="O26"/>
  <c r="U568"/>
  <c r="O278"/>
  <c r="P36"/>
  <c r="Z683"/>
  <c r="AO440"/>
  <c r="U693"/>
  <c r="W671"/>
  <c r="W12"/>
  <c r="W11" s="1"/>
  <c r="N685"/>
  <c r="N140"/>
  <c r="W140"/>
  <c r="N104"/>
  <c r="AI12"/>
  <c r="AI11" s="1"/>
  <c r="AI671"/>
  <c r="I687"/>
  <c r="I140"/>
  <c r="K140"/>
  <c r="K687"/>
  <c r="R542"/>
  <c r="P129"/>
  <c r="S129" s="1"/>
  <c r="V129" s="1"/>
  <c r="Y129" s="1"/>
  <c r="AB129" s="1"/>
  <c r="AE129" s="1"/>
  <c r="AH129" s="1"/>
  <c r="AK129" s="1"/>
  <c r="W568"/>
  <c r="U685"/>
  <c r="AC568"/>
  <c r="T568"/>
  <c r="AJ568"/>
  <c r="W279"/>
  <c r="W278" s="1"/>
  <c r="N568"/>
  <c r="R278"/>
  <c r="H543"/>
  <c r="J543" s="1"/>
  <c r="M543" s="1"/>
  <c r="P543" s="1"/>
  <c r="S543" s="1"/>
  <c r="V543" s="1"/>
  <c r="Y543" s="1"/>
  <c r="AB543" s="1"/>
  <c r="AE543" s="1"/>
  <c r="AH543" s="1"/>
  <c r="AK543" s="1"/>
  <c r="N542"/>
  <c r="I676"/>
  <c r="I542"/>
  <c r="I242" s="1"/>
  <c r="K679"/>
  <c r="K104"/>
  <c r="AA140"/>
  <c r="J106"/>
  <c r="M106" s="1"/>
  <c r="H287"/>
  <c r="AF671"/>
  <c r="AF12"/>
  <c r="AF11" s="1"/>
  <c r="X104"/>
  <c r="X679"/>
  <c r="H497"/>
  <c r="J497" s="1"/>
  <c r="M497" s="1"/>
  <c r="X568"/>
  <c r="J194"/>
  <c r="J693" s="1"/>
  <c r="M195"/>
  <c r="Q193"/>
  <c r="Q693"/>
  <c r="S37"/>
  <c r="V37" s="1"/>
  <c r="Y37" s="1"/>
  <c r="AB37" s="1"/>
  <c r="AE37" s="1"/>
  <c r="AH37" s="1"/>
  <c r="AK37" s="1"/>
  <c r="P105"/>
  <c r="AD193"/>
  <c r="Z568"/>
  <c r="I225"/>
  <c r="I699" s="1"/>
  <c r="Z672"/>
  <c r="W676"/>
  <c r="W26"/>
  <c r="H434"/>
  <c r="J434" s="1"/>
  <c r="M434" s="1"/>
  <c r="P434" s="1"/>
  <c r="S434" s="1"/>
  <c r="V434" s="1"/>
  <c r="Y434" s="1"/>
  <c r="AB434" s="1"/>
  <c r="AE434" s="1"/>
  <c r="AH434" s="1"/>
  <c r="AK434" s="1"/>
  <c r="AI693"/>
  <c r="AI193"/>
  <c r="AD278"/>
  <c r="L568"/>
  <c r="L278"/>
  <c r="AD679"/>
  <c r="AD104"/>
  <c r="H28"/>
  <c r="H27"/>
  <c r="H670" s="1"/>
  <c r="P318"/>
  <c r="Q688"/>
  <c r="O688"/>
  <c r="Z542"/>
  <c r="R568"/>
  <c r="AG568"/>
  <c r="AC278"/>
  <c r="AC242" s="1"/>
  <c r="AF278"/>
  <c r="AJ140"/>
  <c r="AJ685"/>
  <c r="L683"/>
  <c r="L104"/>
  <c r="AA542"/>
  <c r="Q568"/>
  <c r="H518"/>
  <c r="H524"/>
  <c r="J524" s="1"/>
  <c r="M524" s="1"/>
  <c r="AO323"/>
  <c r="Q26"/>
  <c r="Q682"/>
  <c r="AJ695"/>
  <c r="AA695"/>
  <c r="R193"/>
  <c r="R693"/>
  <c r="R104"/>
  <c r="R679"/>
  <c r="Q104"/>
  <c r="J639"/>
  <c r="M639" s="1"/>
  <c r="P639" s="1"/>
  <c r="S639" s="1"/>
  <c r="V639" s="1"/>
  <c r="Y639" s="1"/>
  <c r="AB639" s="1"/>
  <c r="AE639" s="1"/>
  <c r="AH639" s="1"/>
  <c r="AK639" s="1"/>
  <c r="I638"/>
  <c r="H36"/>
  <c r="J36" s="1"/>
  <c r="M36" s="1"/>
  <c r="AL568"/>
  <c r="AI672"/>
  <c r="AI26"/>
  <c r="U677"/>
  <c r="U93"/>
  <c r="AI140"/>
  <c r="H12"/>
  <c r="H11" s="1"/>
  <c r="AA12"/>
  <c r="AA11" s="1"/>
  <c r="AA671"/>
  <c r="AA104"/>
  <c r="AA679"/>
  <c r="AG679"/>
  <c r="AG104"/>
  <c r="O685"/>
  <c r="O140"/>
  <c r="V148"/>
  <c r="Y148" s="1"/>
  <c r="AB148" s="1"/>
  <c r="AE148" s="1"/>
  <c r="AH148" s="1"/>
  <c r="AK148" s="1"/>
  <c r="S147"/>
  <c r="V147" s="1"/>
  <c r="Y147" s="1"/>
  <c r="AB147" s="1"/>
  <c r="AE147" s="1"/>
  <c r="AH147" s="1"/>
  <c r="AK147" s="1"/>
  <c r="J678"/>
  <c r="M678" s="1"/>
  <c r="P678" s="1"/>
  <c r="F193"/>
  <c r="H193" s="1"/>
  <c r="J193" s="1"/>
  <c r="M193" s="1"/>
  <c r="P193" s="1"/>
  <c r="H194"/>
  <c r="H693" s="1"/>
  <c r="AC672"/>
  <c r="AC26"/>
  <c r="O93"/>
  <c r="O677"/>
  <c r="AD677"/>
  <c r="AD93"/>
  <c r="T140"/>
  <c r="T685"/>
  <c r="AG224"/>
  <c r="AG699"/>
  <c r="U689"/>
  <c r="U278"/>
  <c r="AI689"/>
  <c r="AI278"/>
  <c r="K278"/>
  <c r="AJ672"/>
  <c r="AJ26"/>
  <c r="AC104"/>
  <c r="AC679"/>
  <c r="AJ104"/>
  <c r="AJ683"/>
  <c r="R685"/>
  <c r="R140"/>
  <c r="X278"/>
  <c r="S56"/>
  <c r="V57"/>
  <c r="Y57" s="1"/>
  <c r="AB57" s="1"/>
  <c r="AE57" s="1"/>
  <c r="M301"/>
  <c r="J300"/>
  <c r="AE280"/>
  <c r="AH280" s="1"/>
  <c r="AK280" s="1"/>
  <c r="AH281"/>
  <c r="AK281" s="1"/>
  <c r="J54"/>
  <c r="I673"/>
  <c r="I26"/>
  <c r="J213"/>
  <c r="M213" s="1"/>
  <c r="P213" s="1"/>
  <c r="S213" s="1"/>
  <c r="V213" s="1"/>
  <c r="Y213" s="1"/>
  <c r="AB213" s="1"/>
  <c r="AE213" s="1"/>
  <c r="AH213" s="1"/>
  <c r="AK213" s="1"/>
  <c r="AF568"/>
  <c r="Z278"/>
  <c r="AD568"/>
  <c r="M115"/>
  <c r="P115" s="1"/>
  <c r="S115" s="1"/>
  <c r="J681"/>
  <c r="M681" s="1"/>
  <c r="P681" s="1"/>
  <c r="AL542"/>
  <c r="H660"/>
  <c r="J660" s="1"/>
  <c r="M660" s="1"/>
  <c r="P660" s="1"/>
  <c r="S660" s="1"/>
  <c r="V660" s="1"/>
  <c r="Y660" s="1"/>
  <c r="AB660" s="1"/>
  <c r="AE660" s="1"/>
  <c r="AH660" s="1"/>
  <c r="AK660" s="1"/>
  <c r="F659"/>
  <c r="F674" s="1"/>
  <c r="H583"/>
  <c r="J583" s="1"/>
  <c r="M583" s="1"/>
  <c r="P583" s="1"/>
  <c r="P524"/>
  <c r="S524" s="1"/>
  <c r="V524" s="1"/>
  <c r="Y524" s="1"/>
  <c r="AB524" s="1"/>
  <c r="S525"/>
  <c r="V525" s="1"/>
  <c r="Y525" s="1"/>
  <c r="AB525" s="1"/>
  <c r="AE525" s="1"/>
  <c r="M563"/>
  <c r="P563" s="1"/>
  <c r="S563" s="1"/>
  <c r="J698"/>
  <c r="M698" s="1"/>
  <c r="P698" s="1"/>
  <c r="P554"/>
  <c r="M552"/>
  <c r="V545"/>
  <c r="Y545" s="1"/>
  <c r="AB545" s="1"/>
  <c r="AE545" s="1"/>
  <c r="S544"/>
  <c r="V544" s="1"/>
  <c r="Y544" s="1"/>
  <c r="AB544" s="1"/>
  <c r="V330"/>
  <c r="Y330" s="1"/>
  <c r="AB330" s="1"/>
  <c r="AE330" s="1"/>
  <c r="AH330" s="1"/>
  <c r="AK330" s="1"/>
  <c r="S328"/>
  <c r="V328" s="1"/>
  <c r="Y328" s="1"/>
  <c r="AB328" s="1"/>
  <c r="AE328" s="1"/>
  <c r="AH328" s="1"/>
  <c r="AK328" s="1"/>
  <c r="H482"/>
  <c r="H483"/>
  <c r="J483" s="1"/>
  <c r="M483" s="1"/>
  <c r="P483" s="1"/>
  <c r="S497"/>
  <c r="V497" s="1"/>
  <c r="Y497" s="1"/>
  <c r="AB497" s="1"/>
  <c r="AE497" s="1"/>
  <c r="AH497" s="1"/>
  <c r="AK497" s="1"/>
  <c r="V498"/>
  <c r="Y498" s="1"/>
  <c r="AB498" s="1"/>
  <c r="AE498" s="1"/>
  <c r="AH498" s="1"/>
  <c r="AK498" s="1"/>
  <c r="V341"/>
  <c r="Y341" s="1"/>
  <c r="AB341" s="1"/>
  <c r="AE341" s="1"/>
  <c r="AH341" s="1"/>
  <c r="AK341" s="1"/>
  <c r="S340"/>
  <c r="V340" s="1"/>
  <c r="Y340" s="1"/>
  <c r="AB340" s="1"/>
  <c r="AE340" s="1"/>
  <c r="AH340" s="1"/>
  <c r="AK340" s="1"/>
  <c r="F315"/>
  <c r="V327"/>
  <c r="Y327" s="1"/>
  <c r="AB327" s="1"/>
  <c r="AE327" s="1"/>
  <c r="AH327" s="1"/>
  <c r="AK327" s="1"/>
  <c r="S326"/>
  <c r="V326" s="1"/>
  <c r="Y326" s="1"/>
  <c r="AB326" s="1"/>
  <c r="AE326" s="1"/>
  <c r="AH326" s="1"/>
  <c r="AK326" s="1"/>
  <c r="V319"/>
  <c r="Y319" s="1"/>
  <c r="AB319" s="1"/>
  <c r="AE319" s="1"/>
  <c r="AH319" s="1"/>
  <c r="AK319" s="1"/>
  <c r="S318"/>
  <c r="V318" s="1"/>
  <c r="Y318" s="1"/>
  <c r="AB318" s="1"/>
  <c r="AE318" s="1"/>
  <c r="M287"/>
  <c r="M279" s="1"/>
  <c r="P289"/>
  <c r="H279"/>
  <c r="S678"/>
  <c r="V678" s="1"/>
  <c r="Y678" s="1"/>
  <c r="AB678" s="1"/>
  <c r="AE678" s="1"/>
  <c r="AH678" s="1"/>
  <c r="AK678" s="1"/>
  <c r="V269"/>
  <c r="Y269" s="1"/>
  <c r="AB269" s="1"/>
  <c r="AE269" s="1"/>
  <c r="AH269" s="1"/>
  <c r="AK269" s="1"/>
  <c r="P244"/>
  <c r="P243" s="1"/>
  <c r="V245"/>
  <c r="Y245" s="1"/>
  <c r="AB245" s="1"/>
  <c r="AE245" s="1"/>
  <c r="S244"/>
  <c r="V96"/>
  <c r="Y96" s="1"/>
  <c r="AB96" s="1"/>
  <c r="AE96" s="1"/>
  <c r="S95"/>
  <c r="V95" s="1"/>
  <c r="Y95" s="1"/>
  <c r="AB95" s="1"/>
  <c r="V238"/>
  <c r="Y238" s="1"/>
  <c r="AB238" s="1"/>
  <c r="AE238" s="1"/>
  <c r="S237"/>
  <c r="V237" s="1"/>
  <c r="Y237" s="1"/>
  <c r="AB237" s="1"/>
  <c r="H171"/>
  <c r="AE153"/>
  <c r="AH153" s="1"/>
  <c r="AK153" s="1"/>
  <c r="AH154"/>
  <c r="AK154" s="1"/>
  <c r="H144"/>
  <c r="V122"/>
  <c r="Y122" s="1"/>
  <c r="AB122" s="1"/>
  <c r="AE122" s="1"/>
  <c r="AH122" s="1"/>
  <c r="AK122" s="1"/>
  <c r="J109"/>
  <c r="M109" s="1"/>
  <c r="V111"/>
  <c r="Y111" s="1"/>
  <c r="AB111" s="1"/>
  <c r="AE111" s="1"/>
  <c r="S110"/>
  <c r="V108"/>
  <c r="Y108" s="1"/>
  <c r="AB108" s="1"/>
  <c r="AE108" s="1"/>
  <c r="S107"/>
  <c r="V75"/>
  <c r="Y75" s="1"/>
  <c r="AB75" s="1"/>
  <c r="AE75" s="1"/>
  <c r="S74"/>
  <c r="V74" s="1"/>
  <c r="Y74" s="1"/>
  <c r="AB74" s="1"/>
  <c r="S52"/>
  <c r="V52" s="1"/>
  <c r="Y52" s="1"/>
  <c r="AB52" s="1"/>
  <c r="V53"/>
  <c r="Y53" s="1"/>
  <c r="AB53" s="1"/>
  <c r="AE53" s="1"/>
  <c r="H31"/>
  <c r="S33"/>
  <c r="P32"/>
  <c r="V15"/>
  <c r="Y15" s="1"/>
  <c r="AB15" s="1"/>
  <c r="AE15" s="1"/>
  <c r="S14"/>
  <c r="V14" s="1"/>
  <c r="Y14" s="1"/>
  <c r="AB14" s="1"/>
  <c r="J700" l="1"/>
  <c r="M700" s="1"/>
  <c r="P700" s="1"/>
  <c r="S700" s="1"/>
  <c r="V700" s="1"/>
  <c r="Y700" s="1"/>
  <c r="AB700" s="1"/>
  <c r="AE700" s="1"/>
  <c r="AH700" s="1"/>
  <c r="AK700" s="1"/>
  <c r="S153"/>
  <c r="S144" s="1"/>
  <c r="Q278"/>
  <c r="Q242" s="1"/>
  <c r="P214"/>
  <c r="K242"/>
  <c r="J93"/>
  <c r="M649"/>
  <c r="P649" s="1"/>
  <c r="S649" s="1"/>
  <c r="S701" s="1"/>
  <c r="H701"/>
  <c r="J209"/>
  <c r="M209" s="1"/>
  <c r="P209" s="1"/>
  <c r="S209" s="1"/>
  <c r="M93"/>
  <c r="P93" s="1"/>
  <c r="S93" s="1"/>
  <c r="V93" s="1"/>
  <c r="Y93" s="1"/>
  <c r="AB93" s="1"/>
  <c r="AE93" s="1"/>
  <c r="AH93" s="1"/>
  <c r="AK93" s="1"/>
  <c r="J671"/>
  <c r="M671" s="1"/>
  <c r="P671" s="1"/>
  <c r="H433"/>
  <c r="H690" s="1"/>
  <c r="Q702"/>
  <c r="Q704" s="1"/>
  <c r="J433"/>
  <c r="J690" s="1"/>
  <c r="V219"/>
  <c r="Y219" s="1"/>
  <c r="AL315"/>
  <c r="AL689" s="1"/>
  <c r="AG702"/>
  <c r="AM315"/>
  <c r="AM278" s="1"/>
  <c r="AM242" s="1"/>
  <c r="AS317"/>
  <c r="S565"/>
  <c r="S564" s="1"/>
  <c r="X242"/>
  <c r="W688"/>
  <c r="AI702"/>
  <c r="AI704" s="1"/>
  <c r="AF702"/>
  <c r="AG242"/>
  <c r="S631"/>
  <c r="P686"/>
  <c r="F208"/>
  <c r="H208" s="1"/>
  <c r="J208" s="1"/>
  <c r="M208" s="1"/>
  <c r="P208" s="1"/>
  <c r="S208" s="1"/>
  <c r="V208" s="1"/>
  <c r="Y208" s="1"/>
  <c r="AB208" s="1"/>
  <c r="AE208" s="1"/>
  <c r="AH208" s="1"/>
  <c r="AK208" s="1"/>
  <c r="F695"/>
  <c r="F26"/>
  <c r="F25" s="1"/>
  <c r="F676"/>
  <c r="F278"/>
  <c r="F242" s="1"/>
  <c r="F689"/>
  <c r="F568"/>
  <c r="H568" s="1"/>
  <c r="H212"/>
  <c r="J212" s="1"/>
  <c r="AD242"/>
  <c r="O242"/>
  <c r="AF25"/>
  <c r="P317"/>
  <c r="P316" s="1"/>
  <c r="P315" s="1"/>
  <c r="J11"/>
  <c r="M11" s="1"/>
  <c r="P11" s="1"/>
  <c r="S11" s="1"/>
  <c r="V11" s="1"/>
  <c r="Y11" s="1"/>
  <c r="AB11" s="1"/>
  <c r="AE11" s="1"/>
  <c r="AH11" s="1"/>
  <c r="AK11" s="1"/>
  <c r="S20"/>
  <c r="P19"/>
  <c r="L25"/>
  <c r="AF242"/>
  <c r="T242"/>
  <c r="W242"/>
  <c r="AJ242"/>
  <c r="H61"/>
  <c r="H676" s="1"/>
  <c r="H140"/>
  <c r="J140" s="1"/>
  <c r="M140" s="1"/>
  <c r="M542"/>
  <c r="X702"/>
  <c r="X704" s="1"/>
  <c r="J683"/>
  <c r="M683" s="1"/>
  <c r="P683" s="1"/>
  <c r="U25"/>
  <c r="W702"/>
  <c r="W704" s="1"/>
  <c r="X25"/>
  <c r="T25"/>
  <c r="S193"/>
  <c r="V193" s="1"/>
  <c r="Y193" s="1"/>
  <c r="AB193" s="1"/>
  <c r="AE193" s="1"/>
  <c r="AH193" s="1"/>
  <c r="AK193" s="1"/>
  <c r="L702"/>
  <c r="L704" s="1"/>
  <c r="N242"/>
  <c r="N702"/>
  <c r="N704" s="1"/>
  <c r="M693"/>
  <c r="P693" s="1"/>
  <c r="K25"/>
  <c r="I224"/>
  <c r="J224" s="1"/>
  <c r="M224" s="1"/>
  <c r="P224" s="1"/>
  <c r="S224" s="1"/>
  <c r="V224" s="1"/>
  <c r="Y224" s="1"/>
  <c r="AB224" s="1"/>
  <c r="AE224" s="1"/>
  <c r="AH224" s="1"/>
  <c r="AK224" s="1"/>
  <c r="AD702"/>
  <c r="N25"/>
  <c r="Z25"/>
  <c r="S683"/>
  <c r="V683" s="1"/>
  <c r="Y683" s="1"/>
  <c r="AB683" s="1"/>
  <c r="AE683" s="1"/>
  <c r="AH683" s="1"/>
  <c r="AK683" s="1"/>
  <c r="J225"/>
  <c r="M225" s="1"/>
  <c r="P225" s="1"/>
  <c r="S225" s="1"/>
  <c r="S682"/>
  <c r="V682" s="1"/>
  <c r="Y682" s="1"/>
  <c r="AB682" s="1"/>
  <c r="AE682" s="1"/>
  <c r="AH682" s="1"/>
  <c r="AK682" s="1"/>
  <c r="U242"/>
  <c r="O702"/>
  <c r="O704" s="1"/>
  <c r="Z702"/>
  <c r="H677"/>
  <c r="AA25"/>
  <c r="U702"/>
  <c r="U704" s="1"/>
  <c r="L242"/>
  <c r="M58"/>
  <c r="P58" s="1"/>
  <c r="S58" s="1"/>
  <c r="V58" s="1"/>
  <c r="Y58" s="1"/>
  <c r="AB58" s="1"/>
  <c r="AE58" s="1"/>
  <c r="AH58" s="1"/>
  <c r="AK58" s="1"/>
  <c r="K702"/>
  <c r="K704" s="1"/>
  <c r="R702"/>
  <c r="R704" s="1"/>
  <c r="J542"/>
  <c r="AJ702"/>
  <c r="Q25"/>
  <c r="R25"/>
  <c r="AA242"/>
  <c r="H682"/>
  <c r="J592"/>
  <c r="I702"/>
  <c r="I704" s="1"/>
  <c r="T702"/>
  <c r="T704" s="1"/>
  <c r="AI25"/>
  <c r="W25"/>
  <c r="R242"/>
  <c r="Z242"/>
  <c r="AI242"/>
  <c r="O25"/>
  <c r="AC702"/>
  <c r="I693"/>
  <c r="J638"/>
  <c r="M638" s="1"/>
  <c r="P638" s="1"/>
  <c r="S638" s="1"/>
  <c r="V638" s="1"/>
  <c r="Y638" s="1"/>
  <c r="AB638" s="1"/>
  <c r="AE638" s="1"/>
  <c r="AH638" s="1"/>
  <c r="AK638" s="1"/>
  <c r="H692"/>
  <c r="J518"/>
  <c r="J12"/>
  <c r="M12" s="1"/>
  <c r="P12" s="1"/>
  <c r="S12" s="1"/>
  <c r="V12" s="1"/>
  <c r="Y12" s="1"/>
  <c r="AB12" s="1"/>
  <c r="AE12" s="1"/>
  <c r="AH12" s="1"/>
  <c r="AK12" s="1"/>
  <c r="AJ25"/>
  <c r="AD25"/>
  <c r="AC25"/>
  <c r="AC667" s="1"/>
  <c r="AG25"/>
  <c r="AE482"/>
  <c r="AH482" s="1"/>
  <c r="I568"/>
  <c r="M194"/>
  <c r="P195"/>
  <c r="S55"/>
  <c r="V56"/>
  <c r="Y56" s="1"/>
  <c r="AB56" s="1"/>
  <c r="AA702"/>
  <c r="AA704" s="1"/>
  <c r="S36"/>
  <c r="V36" s="1"/>
  <c r="Y36" s="1"/>
  <c r="AB36" s="1"/>
  <c r="AE36" s="1"/>
  <c r="AH36" s="1"/>
  <c r="AK36" s="1"/>
  <c r="AE56"/>
  <c r="AH57"/>
  <c r="AK57" s="1"/>
  <c r="V13"/>
  <c r="Y13" s="1"/>
  <c r="AB13" s="1"/>
  <c r="AE13" s="1"/>
  <c r="AH13" s="1"/>
  <c r="AK13" s="1"/>
  <c r="S671"/>
  <c r="V671" s="1"/>
  <c r="Y671" s="1"/>
  <c r="AB671" s="1"/>
  <c r="AE671" s="1"/>
  <c r="S681"/>
  <c r="V681" s="1"/>
  <c r="Y681" s="1"/>
  <c r="AB681" s="1"/>
  <c r="AE681" s="1"/>
  <c r="AH681" s="1"/>
  <c r="AK681" s="1"/>
  <c r="V115"/>
  <c r="Y115" s="1"/>
  <c r="AB115" s="1"/>
  <c r="AE115" s="1"/>
  <c r="AH115" s="1"/>
  <c r="AK115" s="1"/>
  <c r="M54"/>
  <c r="J673"/>
  <c r="M673" s="1"/>
  <c r="P673" s="1"/>
  <c r="P301"/>
  <c r="M300"/>
  <c r="F658"/>
  <c r="H659"/>
  <c r="S583"/>
  <c r="V570"/>
  <c r="AH569"/>
  <c r="AK569" s="1"/>
  <c r="AE524"/>
  <c r="AH524" s="1"/>
  <c r="AK524" s="1"/>
  <c r="AH525"/>
  <c r="AK525" s="1"/>
  <c r="V563"/>
  <c r="Y563" s="1"/>
  <c r="AB563" s="1"/>
  <c r="AE563" s="1"/>
  <c r="AH563" s="1"/>
  <c r="AK563" s="1"/>
  <c r="S698"/>
  <c r="V698" s="1"/>
  <c r="Y698" s="1"/>
  <c r="AB698" s="1"/>
  <c r="AE698" s="1"/>
  <c r="AH698" s="1"/>
  <c r="AK698" s="1"/>
  <c r="S554"/>
  <c r="P553"/>
  <c r="P552"/>
  <c r="P542" s="1"/>
  <c r="AH545"/>
  <c r="AK545" s="1"/>
  <c r="AE544"/>
  <c r="AH544" s="1"/>
  <c r="AK544" s="1"/>
  <c r="P482"/>
  <c r="P691" s="1"/>
  <c r="S483"/>
  <c r="J482"/>
  <c r="H691"/>
  <c r="H315"/>
  <c r="AQ317"/>
  <c r="J316"/>
  <c r="AH318"/>
  <c r="AE317"/>
  <c r="J279"/>
  <c r="J688" s="1"/>
  <c r="M688" s="1"/>
  <c r="P688" s="1"/>
  <c r="H688"/>
  <c r="S289"/>
  <c r="P287"/>
  <c r="P279" s="1"/>
  <c r="H243"/>
  <c r="J243" s="1"/>
  <c r="V244"/>
  <c r="Y244" s="1"/>
  <c r="AB244" s="1"/>
  <c r="S243"/>
  <c r="AH245"/>
  <c r="AK245" s="1"/>
  <c r="AE244"/>
  <c r="AH96"/>
  <c r="AK96" s="1"/>
  <c r="AE95"/>
  <c r="AH95" s="1"/>
  <c r="AK95" s="1"/>
  <c r="M94"/>
  <c r="P94" s="1"/>
  <c r="S94" s="1"/>
  <c r="J677"/>
  <c r="M677" s="1"/>
  <c r="P677" s="1"/>
  <c r="AH238"/>
  <c r="AK238" s="1"/>
  <c r="AE237"/>
  <c r="AH237" s="1"/>
  <c r="AK237" s="1"/>
  <c r="V215"/>
  <c r="S214"/>
  <c r="J171"/>
  <c r="H687"/>
  <c r="V153"/>
  <c r="Y153" s="1"/>
  <c r="AB153" s="1"/>
  <c r="H685"/>
  <c r="J144"/>
  <c r="S109"/>
  <c r="V109" s="1"/>
  <c r="Y109" s="1"/>
  <c r="AB109" s="1"/>
  <c r="V110"/>
  <c r="Y110" s="1"/>
  <c r="AB110" s="1"/>
  <c r="H105"/>
  <c r="AH111"/>
  <c r="AK111" s="1"/>
  <c r="AE110"/>
  <c r="V107"/>
  <c r="Y107" s="1"/>
  <c r="AB107" s="1"/>
  <c r="S106"/>
  <c r="AE107"/>
  <c r="AH108"/>
  <c r="AK108" s="1"/>
  <c r="AH75"/>
  <c r="AK75" s="1"/>
  <c r="AE74"/>
  <c r="AH74" s="1"/>
  <c r="AK74" s="1"/>
  <c r="AH53"/>
  <c r="AK53" s="1"/>
  <c r="AE52"/>
  <c r="AH52" s="1"/>
  <c r="AK52" s="1"/>
  <c r="V33"/>
  <c r="Y33" s="1"/>
  <c r="AB33" s="1"/>
  <c r="AE33" s="1"/>
  <c r="AH33" s="1"/>
  <c r="AK33" s="1"/>
  <c r="S32"/>
  <c r="H672"/>
  <c r="J31"/>
  <c r="AH15"/>
  <c r="AK15" s="1"/>
  <c r="AE14"/>
  <c r="AH14" s="1"/>
  <c r="AK14" s="1"/>
  <c r="V649" l="1"/>
  <c r="J694"/>
  <c r="M694" s="1"/>
  <c r="P694" s="1"/>
  <c r="V565"/>
  <c r="V564" s="1"/>
  <c r="V697"/>
  <c r="K667"/>
  <c r="M433"/>
  <c r="P433" s="1"/>
  <c r="AL107"/>
  <c r="AL106" s="1"/>
  <c r="AL105" s="1"/>
  <c r="AL278"/>
  <c r="AL242" s="1"/>
  <c r="AM689"/>
  <c r="AP316"/>
  <c r="AG667"/>
  <c r="AG703" s="1"/>
  <c r="AG704" s="1"/>
  <c r="X667"/>
  <c r="F702"/>
  <c r="O667"/>
  <c r="S686"/>
  <c r="V631"/>
  <c r="H695"/>
  <c r="AJ667"/>
  <c r="AJ703" s="1"/>
  <c r="AJ704" s="1"/>
  <c r="L667"/>
  <c r="AF667"/>
  <c r="AF703" s="1"/>
  <c r="AF704" s="1"/>
  <c r="AD667"/>
  <c r="AD703" s="1"/>
  <c r="AD704" s="1"/>
  <c r="Q667"/>
  <c r="S317"/>
  <c r="S316" s="1"/>
  <c r="S315" s="1"/>
  <c r="W667"/>
  <c r="S19"/>
  <c r="V19" s="1"/>
  <c r="Y19" s="1"/>
  <c r="AB19" s="1"/>
  <c r="V20"/>
  <c r="Y20" s="1"/>
  <c r="AB20" s="1"/>
  <c r="AE20" s="1"/>
  <c r="T667"/>
  <c r="J61"/>
  <c r="U667"/>
  <c r="AE691"/>
  <c r="I25"/>
  <c r="I667" s="1"/>
  <c r="J699"/>
  <c r="M699" s="1"/>
  <c r="P699" s="1"/>
  <c r="N667"/>
  <c r="R667"/>
  <c r="AA667"/>
  <c r="AC703"/>
  <c r="AC704" s="1"/>
  <c r="AI667"/>
  <c r="P568"/>
  <c r="Z667"/>
  <c r="Z703" s="1"/>
  <c r="Z704" s="1"/>
  <c r="H26"/>
  <c r="J26" s="1"/>
  <c r="M26" s="1"/>
  <c r="S675"/>
  <c r="V675" s="1"/>
  <c r="Y675" s="1"/>
  <c r="AB675" s="1"/>
  <c r="AE675" s="1"/>
  <c r="AH675" s="1"/>
  <c r="AK675" s="1"/>
  <c r="M592"/>
  <c r="P592" s="1"/>
  <c r="S592" s="1"/>
  <c r="V592" s="1"/>
  <c r="Y592" s="1"/>
  <c r="AB592" s="1"/>
  <c r="AE592" s="1"/>
  <c r="AH592" s="1"/>
  <c r="AK592" s="1"/>
  <c r="J682"/>
  <c r="M682" s="1"/>
  <c r="P682" s="1"/>
  <c r="J568"/>
  <c r="M568" s="1"/>
  <c r="J692"/>
  <c r="M692" s="1"/>
  <c r="P692" s="1"/>
  <c r="M518"/>
  <c r="P518" s="1"/>
  <c r="S518" s="1"/>
  <c r="S195"/>
  <c r="P194"/>
  <c r="S694"/>
  <c r="V694" s="1"/>
  <c r="Y694" s="1"/>
  <c r="AB694" s="1"/>
  <c r="AE694" s="1"/>
  <c r="AH694" s="1"/>
  <c r="AK694" s="1"/>
  <c r="V209"/>
  <c r="Y209" s="1"/>
  <c r="AB209" s="1"/>
  <c r="AE209" s="1"/>
  <c r="AH209" s="1"/>
  <c r="AK209" s="1"/>
  <c r="AE55"/>
  <c r="AH56"/>
  <c r="AK56" s="1"/>
  <c r="V55"/>
  <c r="Y55" s="1"/>
  <c r="AB55" s="1"/>
  <c r="S54"/>
  <c r="V225"/>
  <c r="Y225" s="1"/>
  <c r="AB225" s="1"/>
  <c r="AE225" s="1"/>
  <c r="AH225" s="1"/>
  <c r="AK225" s="1"/>
  <c r="S699"/>
  <c r="V699" s="1"/>
  <c r="Y699" s="1"/>
  <c r="AB699" s="1"/>
  <c r="AE699" s="1"/>
  <c r="AH699" s="1"/>
  <c r="AK699" s="1"/>
  <c r="S301"/>
  <c r="P300"/>
  <c r="F657"/>
  <c r="H657" s="1"/>
  <c r="J657" s="1"/>
  <c r="M657" s="1"/>
  <c r="P657" s="1"/>
  <c r="S657" s="1"/>
  <c r="V657" s="1"/>
  <c r="Y657" s="1"/>
  <c r="AB657" s="1"/>
  <c r="AE657" s="1"/>
  <c r="AH657" s="1"/>
  <c r="AK657" s="1"/>
  <c r="H658"/>
  <c r="J658" s="1"/>
  <c r="M658" s="1"/>
  <c r="P658" s="1"/>
  <c r="S658" s="1"/>
  <c r="V658" s="1"/>
  <c r="Y658" s="1"/>
  <c r="AB658" s="1"/>
  <c r="AE658" s="1"/>
  <c r="AH658" s="1"/>
  <c r="AK658" s="1"/>
  <c r="J659"/>
  <c r="H674"/>
  <c r="Y649"/>
  <c r="AB649" s="1"/>
  <c r="AE649" s="1"/>
  <c r="V701"/>
  <c r="Y701" s="1"/>
  <c r="AB701" s="1"/>
  <c r="V583"/>
  <c r="Y583" s="1"/>
  <c r="AB583" s="1"/>
  <c r="AE583" s="1"/>
  <c r="S568"/>
  <c r="V568" s="1"/>
  <c r="Y568" s="1"/>
  <c r="AB568" s="1"/>
  <c r="Y570"/>
  <c r="AB570" s="1"/>
  <c r="AE570" s="1"/>
  <c r="Y565"/>
  <c r="Y564" s="1"/>
  <c r="S552"/>
  <c r="V554"/>
  <c r="S553"/>
  <c r="V553" s="1"/>
  <c r="Y553" s="1"/>
  <c r="AB553" s="1"/>
  <c r="S482"/>
  <c r="V483"/>
  <c r="Y483" s="1"/>
  <c r="AB483" s="1"/>
  <c r="J691"/>
  <c r="M482"/>
  <c r="M691" s="1"/>
  <c r="AH691"/>
  <c r="AK482"/>
  <c r="AK691" s="1"/>
  <c r="J315"/>
  <c r="H689"/>
  <c r="H242"/>
  <c r="H278"/>
  <c r="J278" s="1"/>
  <c r="M278" s="1"/>
  <c r="AH317"/>
  <c r="AK317" s="1"/>
  <c r="AK318"/>
  <c r="V289"/>
  <c r="S287"/>
  <c r="S279" s="1"/>
  <c r="M243"/>
  <c r="AH244"/>
  <c r="AK244" s="1"/>
  <c r="AE243"/>
  <c r="V243"/>
  <c r="V94"/>
  <c r="Y94" s="1"/>
  <c r="AB94" s="1"/>
  <c r="AE94" s="1"/>
  <c r="AH94" s="1"/>
  <c r="AK94" s="1"/>
  <c r="S677"/>
  <c r="V677" s="1"/>
  <c r="Y677" s="1"/>
  <c r="AB677" s="1"/>
  <c r="AE677" s="1"/>
  <c r="AH677" s="1"/>
  <c r="AK677" s="1"/>
  <c r="Y697"/>
  <c r="AB219"/>
  <c r="V214"/>
  <c r="Y215"/>
  <c r="M212"/>
  <c r="P212" s="1"/>
  <c r="S212" s="1"/>
  <c r="J695"/>
  <c r="M695" s="1"/>
  <c r="P695" s="1"/>
  <c r="M171"/>
  <c r="P171" s="1"/>
  <c r="J687"/>
  <c r="M687" s="1"/>
  <c r="P687" s="1"/>
  <c r="M144"/>
  <c r="J685"/>
  <c r="M685" s="1"/>
  <c r="P685" s="1"/>
  <c r="V144"/>
  <c r="Y144" s="1"/>
  <c r="AB144" s="1"/>
  <c r="AE144" s="1"/>
  <c r="S685"/>
  <c r="V685" s="1"/>
  <c r="Y685" s="1"/>
  <c r="AB685" s="1"/>
  <c r="AE685" s="1"/>
  <c r="AH685" s="1"/>
  <c r="AK685" s="1"/>
  <c r="AH110"/>
  <c r="AK110" s="1"/>
  <c r="AE109"/>
  <c r="AH109" s="1"/>
  <c r="AK109" s="1"/>
  <c r="H679"/>
  <c r="J105"/>
  <c r="H104"/>
  <c r="J104" s="1"/>
  <c r="M104" s="1"/>
  <c r="P104" s="1"/>
  <c r="S104" s="1"/>
  <c r="V104" s="1"/>
  <c r="Y104" s="1"/>
  <c r="AB104" s="1"/>
  <c r="AE104" s="1"/>
  <c r="AH104" s="1"/>
  <c r="AK104" s="1"/>
  <c r="V106"/>
  <c r="Y106" s="1"/>
  <c r="AB106" s="1"/>
  <c r="S105"/>
  <c r="AH107"/>
  <c r="AK107" s="1"/>
  <c r="AE106"/>
  <c r="M31"/>
  <c r="P31" s="1"/>
  <c r="J672"/>
  <c r="V32"/>
  <c r="Y32" s="1"/>
  <c r="AB32" s="1"/>
  <c r="AE32" s="1"/>
  <c r="AH32" s="1"/>
  <c r="AK32" s="1"/>
  <c r="S31"/>
  <c r="AH671"/>
  <c r="M690" l="1"/>
  <c r="V316"/>
  <c r="Y316" s="1"/>
  <c r="AB316" s="1"/>
  <c r="AE316" s="1"/>
  <c r="AH316" s="1"/>
  <c r="AK316" s="1"/>
  <c r="AM107"/>
  <c r="AM106" s="1"/>
  <c r="AM105" s="1"/>
  <c r="AL104"/>
  <c r="AL25" s="1"/>
  <c r="AL679"/>
  <c r="AL702" s="1"/>
  <c r="AL667"/>
  <c r="AN664" s="1"/>
  <c r="S433"/>
  <c r="S278" s="1"/>
  <c r="P690"/>
  <c r="H702"/>
  <c r="Y631"/>
  <c r="V686"/>
  <c r="F667"/>
  <c r="V317"/>
  <c r="Y317" s="1"/>
  <c r="AB317" s="1"/>
  <c r="P278"/>
  <c r="P242" s="1"/>
  <c r="AE19"/>
  <c r="AH19" s="1"/>
  <c r="AK19" s="1"/>
  <c r="AH20"/>
  <c r="AK20" s="1"/>
  <c r="J676"/>
  <c r="M676" s="1"/>
  <c r="P676" s="1"/>
  <c r="M61"/>
  <c r="P61" s="1"/>
  <c r="S61" s="1"/>
  <c r="S26" s="1"/>
  <c r="J242"/>
  <c r="S194"/>
  <c r="S693" s="1"/>
  <c r="V693" s="1"/>
  <c r="Y693" s="1"/>
  <c r="AB693" s="1"/>
  <c r="AE693" s="1"/>
  <c r="AH693" s="1"/>
  <c r="AK693" s="1"/>
  <c r="V195"/>
  <c r="S692"/>
  <c r="V692" s="1"/>
  <c r="Y692" s="1"/>
  <c r="AB692" s="1"/>
  <c r="AE692" s="1"/>
  <c r="AH692" s="1"/>
  <c r="AK692" s="1"/>
  <c r="V518"/>
  <c r="Y518" s="1"/>
  <c r="AB518" s="1"/>
  <c r="AE518" s="1"/>
  <c r="AH518" s="1"/>
  <c r="AH55"/>
  <c r="AK55" s="1"/>
  <c r="AE54"/>
  <c r="H25"/>
  <c r="J25" s="1"/>
  <c r="M25" s="1"/>
  <c r="V54"/>
  <c r="S673"/>
  <c r="V301"/>
  <c r="S300"/>
  <c r="M659"/>
  <c r="P659" s="1"/>
  <c r="S659" s="1"/>
  <c r="J674"/>
  <c r="M674" s="1"/>
  <c r="P674" s="1"/>
  <c r="AH649"/>
  <c r="AE701"/>
  <c r="AH583"/>
  <c r="AK583" s="1"/>
  <c r="AE568"/>
  <c r="AH568" s="1"/>
  <c r="AK568" s="1"/>
  <c r="AH570"/>
  <c r="AB565"/>
  <c r="AB564" s="1"/>
  <c r="S696"/>
  <c r="V696" s="1"/>
  <c r="Y696" s="1"/>
  <c r="AB696" s="1"/>
  <c r="AE696" s="1"/>
  <c r="AH696" s="1"/>
  <c r="AK696" s="1"/>
  <c r="S542"/>
  <c r="Y554"/>
  <c r="V552"/>
  <c r="V542" s="1"/>
  <c r="V482"/>
  <c r="S691"/>
  <c r="M315"/>
  <c r="J689"/>
  <c r="M689" s="1"/>
  <c r="P689" s="1"/>
  <c r="M242"/>
  <c r="V315"/>
  <c r="Y315" s="1"/>
  <c r="AB315" s="1"/>
  <c r="S689"/>
  <c r="V689" s="1"/>
  <c r="Y689" s="1"/>
  <c r="AB689" s="1"/>
  <c r="AE689" s="1"/>
  <c r="AH689" s="1"/>
  <c r="AK689" s="1"/>
  <c r="AE315"/>
  <c r="AH315" s="1"/>
  <c r="V279"/>
  <c r="Y279" s="1"/>
  <c r="AB279" s="1"/>
  <c r="AE279" s="1"/>
  <c r="AH279" s="1"/>
  <c r="S688"/>
  <c r="V688" s="1"/>
  <c r="Y688" s="1"/>
  <c r="AB688" s="1"/>
  <c r="AE688" s="1"/>
  <c r="AH688" s="1"/>
  <c r="AK688" s="1"/>
  <c r="Y289"/>
  <c r="V287"/>
  <c r="Y243"/>
  <c r="AH243"/>
  <c r="AB697"/>
  <c r="AE219"/>
  <c r="AB215"/>
  <c r="Y214"/>
  <c r="V212"/>
  <c r="Y212" s="1"/>
  <c r="AB212" s="1"/>
  <c r="AE212" s="1"/>
  <c r="AH212" s="1"/>
  <c r="AK212" s="1"/>
  <c r="S695"/>
  <c r="V695" s="1"/>
  <c r="Y695" s="1"/>
  <c r="AB695" s="1"/>
  <c r="AE695" s="1"/>
  <c r="AH695" s="1"/>
  <c r="AK695" s="1"/>
  <c r="S171"/>
  <c r="P140"/>
  <c r="AH144"/>
  <c r="AK144" s="1"/>
  <c r="J679"/>
  <c r="M679" s="1"/>
  <c r="P679" s="1"/>
  <c r="M105"/>
  <c r="AH106"/>
  <c r="AK106" s="1"/>
  <c r="AE105"/>
  <c r="AH105" s="1"/>
  <c r="AK105" s="1"/>
  <c r="S679"/>
  <c r="V679" s="1"/>
  <c r="Y679" s="1"/>
  <c r="AB679" s="1"/>
  <c r="AE679" s="1"/>
  <c r="AH679" s="1"/>
  <c r="AK679" s="1"/>
  <c r="V105"/>
  <c r="Y105" s="1"/>
  <c r="AB105" s="1"/>
  <c r="V31"/>
  <c r="Y31" s="1"/>
  <c r="AB31" s="1"/>
  <c r="AE31" s="1"/>
  <c r="S672"/>
  <c r="M672"/>
  <c r="P672" s="1"/>
  <c r="AK671"/>
  <c r="AM679" l="1"/>
  <c r="AM702" s="1"/>
  <c r="AM104"/>
  <c r="AM25" s="1"/>
  <c r="AM667" s="1"/>
  <c r="AO664" s="1"/>
  <c r="AL703"/>
  <c r="AL704" s="1"/>
  <c r="S690"/>
  <c r="V433"/>
  <c r="AB631"/>
  <c r="Y686"/>
  <c r="H667"/>
  <c r="J667" s="1"/>
  <c r="M667" s="1"/>
  <c r="F703"/>
  <c r="F704" s="1"/>
  <c r="S676"/>
  <c r="V61"/>
  <c r="P26"/>
  <c r="P25" s="1"/>
  <c r="P667" s="1"/>
  <c r="P702"/>
  <c r="P704" s="1"/>
  <c r="AK518"/>
  <c r="Y195"/>
  <c r="V194"/>
  <c r="Y54"/>
  <c r="AB54" s="1"/>
  <c r="V673"/>
  <c r="Y673" s="1"/>
  <c r="AB673" s="1"/>
  <c r="AH54"/>
  <c r="AE673"/>
  <c r="Y301"/>
  <c r="V300"/>
  <c r="J702"/>
  <c r="M702" s="1"/>
  <c r="M704" s="1"/>
  <c r="V659"/>
  <c r="S674"/>
  <c r="AH701"/>
  <c r="AK701" s="1"/>
  <c r="AK649"/>
  <c r="AK570"/>
  <c r="AE565"/>
  <c r="AE564" s="1"/>
  <c r="Y552"/>
  <c r="Y542" s="1"/>
  <c r="AB554"/>
  <c r="Y482"/>
  <c r="V691"/>
  <c r="AK315"/>
  <c r="AO315"/>
  <c r="Y287"/>
  <c r="AB289"/>
  <c r="V278"/>
  <c r="S242"/>
  <c r="AO279"/>
  <c r="AK279"/>
  <c r="AK243"/>
  <c r="AB243"/>
  <c r="AE697"/>
  <c r="AH219"/>
  <c r="AB214"/>
  <c r="AE215"/>
  <c r="V171"/>
  <c r="Y171" s="1"/>
  <c r="AB171" s="1"/>
  <c r="AE171" s="1"/>
  <c r="S687"/>
  <c r="V687" s="1"/>
  <c r="Y687" s="1"/>
  <c r="AB687" s="1"/>
  <c r="AE687" s="1"/>
  <c r="AH687" s="1"/>
  <c r="AK687" s="1"/>
  <c r="S140"/>
  <c r="V140" s="1"/>
  <c r="Y140" s="1"/>
  <c r="AB140" s="1"/>
  <c r="V26"/>
  <c r="Y26" s="1"/>
  <c r="AB26" s="1"/>
  <c r="AH31"/>
  <c r="AK31" s="1"/>
  <c r="V672"/>
  <c r="AM703" l="1"/>
  <c r="AM704" s="1"/>
  <c r="H703"/>
  <c r="H704" s="1"/>
  <c r="V690"/>
  <c r="Y433"/>
  <c r="AE631"/>
  <c r="AB686"/>
  <c r="Y61"/>
  <c r="AB61" s="1"/>
  <c r="AE61" s="1"/>
  <c r="V676"/>
  <c r="Y676" s="1"/>
  <c r="AB676" s="1"/>
  <c r="Y194"/>
  <c r="AB195"/>
  <c r="J704"/>
  <c r="AH673"/>
  <c r="AK673" s="1"/>
  <c r="AK54"/>
  <c r="AB301"/>
  <c r="Y300"/>
  <c r="Y659"/>
  <c r="AB659" s="1"/>
  <c r="AE659" s="1"/>
  <c r="V674"/>
  <c r="Y674" s="1"/>
  <c r="AB674" s="1"/>
  <c r="AH565"/>
  <c r="AH564" s="1"/>
  <c r="AE554"/>
  <c r="AB552"/>
  <c r="AB542" s="1"/>
  <c r="AB482"/>
  <c r="AB691" s="1"/>
  <c r="Y691"/>
  <c r="AE289"/>
  <c r="AB287"/>
  <c r="Y278"/>
  <c r="V242"/>
  <c r="AH697"/>
  <c r="AK219"/>
  <c r="AK697" s="1"/>
  <c r="AE214"/>
  <c r="AH215"/>
  <c r="S25"/>
  <c r="S667" s="1"/>
  <c r="V667" s="1"/>
  <c r="Y667" s="1"/>
  <c r="AB667" s="1"/>
  <c r="AH171"/>
  <c r="AK171" s="1"/>
  <c r="AE140"/>
  <c r="AH140" s="1"/>
  <c r="AK140" s="1"/>
  <c r="S702"/>
  <c r="S704" s="1"/>
  <c r="Y672"/>
  <c r="AB672" s="1"/>
  <c r="AE672" s="1"/>
  <c r="AB433" l="1"/>
  <c r="Y690"/>
  <c r="AH631"/>
  <c r="AE686"/>
  <c r="V702"/>
  <c r="Y702" s="1"/>
  <c r="AH61"/>
  <c r="AE676"/>
  <c r="AE26"/>
  <c r="AH26" s="1"/>
  <c r="AK26" s="1"/>
  <c r="V25"/>
  <c r="Y25" s="1"/>
  <c r="AB25" s="1"/>
  <c r="AE195"/>
  <c r="AB194"/>
  <c r="AE301"/>
  <c r="AB300"/>
  <c r="AH659"/>
  <c r="AE674"/>
  <c r="AK565"/>
  <c r="AK564" s="1"/>
  <c r="AE552"/>
  <c r="AE542" s="1"/>
  <c r="AE553"/>
  <c r="AH553" s="1"/>
  <c r="AK553" s="1"/>
  <c r="AH554"/>
  <c r="AB278"/>
  <c r="Y242"/>
  <c r="AE287"/>
  <c r="AH289"/>
  <c r="AH214"/>
  <c r="AK215"/>
  <c r="AK214" s="1"/>
  <c r="AH672"/>
  <c r="AE433" l="1"/>
  <c r="AB690"/>
  <c r="AE702"/>
  <c r="AK631"/>
  <c r="AK686" s="1"/>
  <c r="AH686"/>
  <c r="V704"/>
  <c r="AH676"/>
  <c r="AK676" s="1"/>
  <c r="AK61"/>
  <c r="AE25"/>
  <c r="AH25" s="1"/>
  <c r="AK25" s="1"/>
  <c r="AH195"/>
  <c r="AE194"/>
  <c r="AH301"/>
  <c r="AE300"/>
  <c r="AK659"/>
  <c r="AH674"/>
  <c r="AK674" s="1"/>
  <c r="AH552"/>
  <c r="AH542" s="1"/>
  <c r="AK554"/>
  <c r="AK552" s="1"/>
  <c r="AK542" s="1"/>
  <c r="AK289"/>
  <c r="AK287" s="1"/>
  <c r="AH287"/>
  <c r="AE278"/>
  <c r="AB242"/>
  <c r="Y704"/>
  <c r="AB702"/>
  <c r="AB704" s="1"/>
  <c r="AK672"/>
  <c r="AH702"/>
  <c r="AK702" s="1"/>
  <c r="AK704" s="1"/>
  <c r="AE690" l="1"/>
  <c r="AH433"/>
  <c r="AK195"/>
  <c r="AK194" s="1"/>
  <c r="AH194"/>
  <c r="AK301"/>
  <c r="AK300" s="1"/>
  <c r="AH300"/>
  <c r="AH278"/>
  <c r="AE242"/>
  <c r="AE667" s="1"/>
  <c r="AH667" s="1"/>
  <c r="AH690" l="1"/>
  <c r="AK433"/>
  <c r="AK690" s="1"/>
  <c r="AO433"/>
  <c r="AE703"/>
  <c r="AE704" s="1"/>
  <c r="AK278"/>
  <c r="AK242" s="1"/>
  <c r="AO278"/>
  <c r="AH242"/>
  <c r="AK667"/>
  <c r="AH703"/>
  <c r="AH704" s="1"/>
</calcChain>
</file>

<file path=xl/sharedStrings.xml><?xml version="1.0" encoding="utf-8"?>
<sst xmlns="http://schemas.openxmlformats.org/spreadsheetml/2006/main" count="2367" uniqueCount="490">
  <si>
    <t>(тыс. рублей)</t>
  </si>
  <si>
    <t>Наименование</t>
  </si>
  <si>
    <t>Ведомство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</si>
  <si>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</si>
  <si>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</si>
  <si>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</si>
  <si>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</si>
  <si>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направления обеспечения деятельности муниципальных органов Старополтавского муниципального района</t>
  </si>
  <si>
    <t>Расходы на выплату персоналу в целях обеспечения выполнения функций муниципальными органами, казенными учреждениями</t>
  </si>
  <si>
    <t>100</t>
  </si>
  <si>
    <t>Закупка товаров, работ и услуг для муниципальных нужд</t>
  </si>
  <si>
    <t>200</t>
  </si>
  <si>
    <t>АДМИНИСТРАЦИЯ  СТАРОПОЛТАВСКОГО МУНИЦИПАЛЬНОГО РАЙОНА</t>
  </si>
  <si>
    <t>Функционирование Правительства РФ, высших  исполнительных органов государственной власти субъектов РФ, местных администраций</t>
  </si>
  <si>
    <t>0104</t>
  </si>
  <si>
    <t>Субвенция на организационное обеспечение деятельности территориальных административных комиссий</t>
  </si>
  <si>
    <t>Закупка товаров ,работ и услуг для муниципальных нужд</t>
  </si>
  <si>
    <t>Субвенция на создание, исполнение функций и обеспечение деятельности муниципальных комиссий по делам несовершеннолетних и защите их прав</t>
  </si>
  <si>
    <t>Субвенция на осуществление  отдельных государственных полномочий ВО по хранению, комплектованию, учету и использованию документов архивного фонда</t>
  </si>
  <si>
    <t>Иные бюджетные ассигнования</t>
  </si>
  <si>
    <t>800</t>
  </si>
  <si>
    <t>Резервные фонды</t>
  </si>
  <si>
    <t>0111</t>
  </si>
  <si>
    <t>Другие общегосударственные вопросы</t>
  </si>
  <si>
    <t>0113</t>
  </si>
  <si>
    <t>Муниципальная программа "Снижение административных барьеров, оптимизация и повышение качества предоставления  государственных и муниципальных услуг на базе многофункционального центра предоставления государственных и муниципальных услуг  Старополтавского муниципального района Волгоградской области на 2014 и плановый период 2015-2016  гг"</t>
  </si>
  <si>
    <t xml:space="preserve">Субсидии бюджетным учреждениям на иные цели </t>
  </si>
  <si>
    <t>600</t>
  </si>
  <si>
    <t>НАЦИОНАЛЬНАЯ БЕЗОПАСНОСТЬ И ПРАВООХРАНИТЕЛЬНАЯ ДЕЯТЕЛЬНОСТЬ</t>
  </si>
  <si>
    <t>0300</t>
  </si>
  <si>
    <t>0309</t>
  </si>
  <si>
    <t>Другие вопросы в области национальной безопасности</t>
  </si>
  <si>
    <t>902</t>
  </si>
  <si>
    <t>0314</t>
  </si>
  <si>
    <t>НАЦИОНАЛЬНАЯ ЭКОНОМИКА</t>
  </si>
  <si>
    <t>0400</t>
  </si>
  <si>
    <t>Сельское хозяйство</t>
  </si>
  <si>
    <t>0405</t>
  </si>
  <si>
    <t xml:space="preserve">67 0 7028 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</si>
  <si>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</si>
  <si>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</si>
  <si>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</si>
  <si>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</si>
  <si>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</si>
  <si>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</si>
  <si>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</si>
  <si>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</si>
  <si>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Коммунальное хозяйство</t>
  </si>
  <si>
    <t>0502</t>
  </si>
  <si>
    <t>400</t>
  </si>
  <si>
    <t>Муниципальная программа  "Природоохранные мероприятия направленные на снижение негативного воздействия на окружающую среду на 2014-2016 годы"</t>
  </si>
  <si>
    <t>Субвенция на компенсацию (возмещение) выпадающих доходов ресурсоснабжающих организаций, связанных с применением ими социальных тарифов (цен) на коммунальные ресурсы (услуги)  и услуги технического водоснабжения, поставляемого населению</t>
  </si>
  <si>
    <t>Другие вопросы в области жилищно-коммунального хозяйства</t>
  </si>
  <si>
    <t>0505</t>
  </si>
  <si>
    <t>Программа "Энергосбережение и повышение энергоэффективности на территории Старополтавского муниципального района Волгоградской области на 2014-2016 годы"</t>
  </si>
  <si>
    <t>ОБРАЗОВАНИЕ</t>
  </si>
  <si>
    <t>0700</t>
  </si>
  <si>
    <t>Молодежная политика и оздоровление детей</t>
  </si>
  <si>
    <t>0707</t>
  </si>
  <si>
    <t xml:space="preserve">КУЛЬТУРА И КИНЕМАТОГРАФИЯ </t>
  </si>
  <si>
    <t>0800</t>
  </si>
  <si>
    <t>Культура</t>
  </si>
  <si>
    <t>0801</t>
  </si>
  <si>
    <t>Субсидии на иные цели</t>
  </si>
  <si>
    <t>СОЦИАЛЬНАЯ ПОЛИТИКА</t>
  </si>
  <si>
    <t>1000</t>
  </si>
  <si>
    <t>Пенсионное обеспечение</t>
  </si>
  <si>
    <t>1001</t>
  </si>
  <si>
    <t>Социальное обеспечение и иные выплаты населению</t>
  </si>
  <si>
    <t>300</t>
  </si>
  <si>
    <t>Социальное обеспечение населения</t>
  </si>
  <si>
    <t>1003</t>
  </si>
  <si>
    <t>Субвенция на предоставление субсидий гражданам на оплату жилья и коммунальных услуг</t>
  </si>
  <si>
    <t>ФИЗИЧЕСКАЯ КУЛЬТУРА И СПОРТ</t>
  </si>
  <si>
    <t>1100</t>
  </si>
  <si>
    <t>Массовый спорт</t>
  </si>
  <si>
    <t>1102</t>
  </si>
  <si>
    <t>СРЕДСТВА МАССОВОЙ ИНФОРМАЦИИ</t>
  </si>
  <si>
    <t>1200</t>
  </si>
  <si>
    <t>Периодическая печать и издательства</t>
  </si>
  <si>
    <t>1202</t>
  </si>
  <si>
    <t>913</t>
  </si>
  <si>
    <t>Субвенция на организационное обеспечение деятельности органов опеки и попечительства</t>
  </si>
  <si>
    <t>Дошкольное образование</t>
  </si>
  <si>
    <t>0701</t>
  </si>
  <si>
    <t>Общее образование</t>
  </si>
  <si>
    <t>0702</t>
  </si>
  <si>
    <t>Школы-детские сады, школы начальные, неполные средние и средние</t>
  </si>
  <si>
    <t>Муниципальные программы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</si>
  <si>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</si>
  <si>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 xml:space="preserve">Субсидии на иные цели бюджетным учреждениям </t>
  </si>
  <si>
    <t xml:space="preserve">Субсидии на иные цели автономным учреждениям </t>
  </si>
  <si>
    <t>Другие вопросы в области образования</t>
  </si>
  <si>
    <t>0709</t>
  </si>
  <si>
    <t>Охрана семьи и детства</t>
  </si>
  <si>
    <t>1004</t>
  </si>
  <si>
    <t>1101</t>
  </si>
  <si>
    <t>ФИНАНСОВЫЙ ОТДЕЛ АДМИНИСТРАЦИИ СТАРОПОЛТАВСКОГО МУНИЦИПАЛЬНОГО РАЙОНА</t>
  </si>
  <si>
    <t>927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</si>
  <si>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</si>
  <si>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0106</t>
  </si>
  <si>
    <t>Уплата налога на имущество организаций и земельного налога муниципальной власти и казенными учреждениями</t>
  </si>
  <si>
    <t>КОНТРОЛЬНО-СЧЕТНАЯ ПАЛАТА СТАРОПОЛТАВСКОГО МУНИЦИПАЛЬНОГО РАЙОНА</t>
  </si>
  <si>
    <t>Обеспечение деятельности муниципальных  органов Старополтавского муниципального района</t>
  </si>
  <si>
    <t>ИТОГО</t>
  </si>
  <si>
    <t>0105</t>
  </si>
  <si>
    <t>0503</t>
  </si>
  <si>
    <t>итого</t>
  </si>
  <si>
    <t xml:space="preserve">Резервные фонды </t>
  </si>
  <si>
    <t>Межбюджетные трансферты</t>
  </si>
  <si>
    <t>500</t>
  </si>
  <si>
    <t>КУЛЬТУРА И КИНЕМАТОГРАФИЯ</t>
  </si>
  <si>
    <t xml:space="preserve">СТАРОПОЛТАВСКАЯ РАЙОННАЯ ДУМА </t>
  </si>
  <si>
    <t>Мероприятия по коммунальному хозяйству</t>
  </si>
  <si>
    <t>Субсидии на иные цели (МБОУ "Гмелинская СШ")</t>
  </si>
  <si>
    <t>ДГП "Развитие  и поддержка малого и среднего предпринимательства в Волгоградской области на 2013-2017 годы"</t>
  </si>
  <si>
    <t>18 3 8064</t>
  </si>
  <si>
    <t xml:space="preserve">Субвенция на государственную регистрацию актов гражданского состояния </t>
  </si>
  <si>
    <t xml:space="preserve">Субсидии на поощрение победителей конкурса среди комиссий по делам несовершеннолетних и защите их прав муниципальных районов, городских округов </t>
  </si>
  <si>
    <t>11 1 7008</t>
  </si>
  <si>
    <t>Иные межбюджетные трансферты из федерального бюджета на завершение работ по созданию сети многофункциональных центров предоставления государственных и муниципальных услуг, на 2014-2015 годы</t>
  </si>
  <si>
    <t>Физическая культура</t>
  </si>
  <si>
    <t xml:space="preserve">Субсидии на иные цели </t>
  </si>
  <si>
    <t>Непрограммные расходы муниципального органа Старополтавского муниципального района</t>
  </si>
  <si>
    <t>99 0 8067</t>
  </si>
  <si>
    <t>Расходы на выплаты персоналу  в целях обеспечения выполнения функций муниципальными органами, казенными учреждениями</t>
  </si>
  <si>
    <t>Предоставление субсидий бюджетным, автономным учреждениям и иным некоммерческим организациям</t>
  </si>
  <si>
    <t>Субвенция на предоставление мер социальной поддержки по оплате жилья и коммунальных услуг специалистам учреждений культуры, работающим и проживающим в сельской местности</t>
  </si>
  <si>
    <t xml:space="preserve">Расходы на выплаты персоналу  в целях обеспечения выполнения функций муниципальными органами, казенными учреждениями </t>
  </si>
  <si>
    <t>Финансовое обеспечение мероприятий  по временному социально-бытовому обустройству лиц, вынуждено покинувших территорию Украины и находящихся в пунктах временного размещения, федеральн.)</t>
  </si>
  <si>
    <t>Финансовое обеспечение мероприятий  по временному социально-бытовому обустройству лиц, вынуждено покинувших территорию Украины и находящихся в пунктах временного размещения, обл. рез. фонд)</t>
  </si>
  <si>
    <t>18 6 5392</t>
  </si>
  <si>
    <t>Целевая статья (муниципальная программа и непрограммное направление деятельности)</t>
  </si>
  <si>
    <t>99 0</t>
  </si>
  <si>
    <t>ОТДЕЛ ПО ОБРАЗОВАНИЮ,СПОРТУ И МОЛОДЕЖНОЙ ПОЛИТИКЕ АДМИНИСТРАЦИИ СТАРОПОЛТАВСКОГО МУНИЦИПАЛЬНОГО РАЙОНА</t>
  </si>
  <si>
    <t>Субвенции на организацию питания детей из малоимущих семей и детей, находящихся на учете у фтизиатра, обучающихся в общеобразовательных организациях (областн)</t>
  </si>
  <si>
    <t>Судебная система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</si>
  <si>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</t>
  </si>
  <si>
    <t>Предоставление услуг (работ) в сфере образования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</si>
  <si>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</si>
  <si>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</si>
  <si>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1403</t>
  </si>
  <si>
    <t>Прочие межбюджетные трансферты общего характера</t>
  </si>
  <si>
    <t xml:space="preserve">01 0 </t>
  </si>
  <si>
    <t>Мероприятия по оснащению системами видеонаблюдения образовательных учреждений</t>
  </si>
  <si>
    <t>99 0 00 70010</t>
  </si>
  <si>
    <t>99 0 00 70030</t>
  </si>
  <si>
    <t>99 0 00 70040</t>
  </si>
  <si>
    <t>99 0 00 59320</t>
  </si>
  <si>
    <t>99 0 00 70270</t>
  </si>
  <si>
    <t>99 0 00 70510</t>
  </si>
  <si>
    <t>99 0 00 70530</t>
  </si>
  <si>
    <t>99 0 00 70450</t>
  </si>
  <si>
    <t>99 0 00 70020</t>
  </si>
  <si>
    <t>90 0 00 00000</t>
  </si>
  <si>
    <t>99 0 00 00000</t>
  </si>
  <si>
    <t>10 0 00 00000</t>
  </si>
  <si>
    <t>04 0 00 00000</t>
  </si>
  <si>
    <t>06 0 00 00000</t>
  </si>
  <si>
    <t>18 0 00 00000</t>
  </si>
  <si>
    <t>09 0 00 00000</t>
  </si>
  <si>
    <t>15 0 00 00000</t>
  </si>
  <si>
    <t>11 0 00 00000</t>
  </si>
  <si>
    <t>01 0 00 00000</t>
  </si>
  <si>
    <t>51 0 00 00000</t>
  </si>
  <si>
    <t>02 0 00 00000</t>
  </si>
  <si>
    <t>51 0 00 70370</t>
  </si>
  <si>
    <t>12 0 00 00000</t>
  </si>
  <si>
    <t>12 0 00 70390</t>
  </si>
  <si>
    <t>12 0 00 S0390</t>
  </si>
  <si>
    <t>13 0 00 00000</t>
  </si>
  <si>
    <t>99 0 00 70420</t>
  </si>
  <si>
    <t>99 0 00 70430</t>
  </si>
  <si>
    <t>99 0 00 70340</t>
  </si>
  <si>
    <t>99 0 00 70400</t>
  </si>
  <si>
    <t>99 0 00 70410</t>
  </si>
  <si>
    <t>Муниципальная программа "Поддержка социально-ориентированных некоммерческих организаций Старополтавского муниципального района на 2015-2017 годы"</t>
  </si>
  <si>
    <t>"Формирование доступной среды жизнедеятельности для инвалидов и маломобильных групп населения  Старополтавского муниципального района на 2014-2020 годы"</t>
  </si>
  <si>
    <t>90 0 00 81010</t>
  </si>
  <si>
    <t>Расходы на выплату персоналу в целях обеспечения выполнения функций муниципальными органами, казенными учреждениями (переданные полномочия)</t>
  </si>
  <si>
    <t>99 0 00 70870</t>
  </si>
  <si>
    <t>Предоставление субсидий бюджетным, автономным учреждениям и иным некоммерческим организациям (субсидия обл)</t>
  </si>
  <si>
    <t>99 0 00 70070</t>
  </si>
  <si>
    <t>Предоставление субсидий бюджетным, автономным учреждениям и иным некоммерческим организациям (район)</t>
  </si>
  <si>
    <t>99 0 00 52240</t>
  </si>
  <si>
    <t>Субсидии из областного бюджета на приобретение  замену оконных блоков и выполнении необходимых для этого работ в зданиях образовательных организаций</t>
  </si>
  <si>
    <t>99 0 00 80020</t>
  </si>
  <si>
    <t>99 0 00 51200</t>
  </si>
  <si>
    <t>Софинансирование к 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</si>
  <si>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 xml:space="preserve">51 0 00 00000 </t>
  </si>
  <si>
    <t>51 0 00 S0390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</si>
  <si>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</si>
  <si>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51 0 00 70390</t>
  </si>
  <si>
    <t>03 0 00 00000</t>
  </si>
  <si>
    <t>10 0  00 00000</t>
  </si>
  <si>
    <t>51 0 00 70220</t>
  </si>
  <si>
    <t>Субвенции на предупреждение и ликвидацию болезней животных, их лечение, защиту населения от болезней, общих для человека и животных, в части организации и проведения мероприятий по отлову, содержанию и уничтожению безнадзорных животных(ЗВО от 15.07.2013 г. №94-ОД)</t>
  </si>
  <si>
    <t>Субвенции на предупреждение и ликвидацию болезней животных, их лечение, защиту населения от болезней, общих для человека и животных, в части содержания скотомогильников(биометрических ям)</t>
  </si>
  <si>
    <t>"Организация отдыха и оздоровления детей Старополтавского муниципального района на 2017-2019 годы"</t>
  </si>
  <si>
    <t>изменения район</t>
  </si>
  <si>
    <t>0703</t>
  </si>
  <si>
    <t>Дополнительное образование детей</t>
  </si>
  <si>
    <t>99 0 00 70840</t>
  </si>
  <si>
    <t>Иные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</t>
  </si>
  <si>
    <t xml:space="preserve">Предоставление субсидий бюджетным,автономным учреждениям и иным некомерческим организациям </t>
  </si>
  <si>
    <t>15 0 00 S0980</t>
  </si>
  <si>
    <t>Расходы МКУ "Централизованная бухгалтерия по Старополтавскомй району"</t>
  </si>
  <si>
    <t>14 0 00 00000</t>
  </si>
  <si>
    <t>Водное хозяйство</t>
  </si>
  <si>
    <t>Непрограммные расходы муниципального органа Старополтавского муниципалоьного района</t>
  </si>
  <si>
    <t>Межбюджетные трансферты передаваемые бюджетам поселений на осуществление части полномочий муниципальнгого района</t>
  </si>
  <si>
    <t>0406</t>
  </si>
  <si>
    <t>04 0 00 0000</t>
  </si>
  <si>
    <t>Премии и гранты</t>
  </si>
  <si>
    <t>16 0 00 00000</t>
  </si>
  <si>
    <t>Мероприятия по межеванию земельных участков</t>
  </si>
  <si>
    <t>Раздел, подраздел</t>
  </si>
  <si>
    <t>Группа видов расходов</t>
  </si>
  <si>
    <t>Сумма</t>
  </si>
  <si>
    <t>2018 год</t>
  </si>
  <si>
    <t>изменения обл</t>
  </si>
  <si>
    <t>2019 год</t>
  </si>
  <si>
    <t xml:space="preserve">99 0 00 00000 </t>
  </si>
  <si>
    <t>99 0 00 80030</t>
  </si>
  <si>
    <t>Условно утвержденные расходы</t>
  </si>
  <si>
    <t>17 0 00 00000</t>
  </si>
  <si>
    <t xml:space="preserve">Расходы по повышению финансовой грамотности детей (обл субсидия) </t>
  </si>
  <si>
    <t>Субвенции на осуществление образовательного процесса муниципальными общеобразовательными организациям (областн) Школы</t>
  </si>
  <si>
    <t>"Энергосбережение и повышение энергоэффективности на территории Старополтавского муниципального района Волгоградской области на 2017-2019 годы"</t>
  </si>
  <si>
    <t xml:space="preserve"> Расходы на обеспечение деятельности (оказание услуг) казенных учреждений  (МКУ ДО ДДТ)</t>
  </si>
  <si>
    <t xml:space="preserve"> Расходы на обеспечение деятельности (оказание услуг) казенных учреждений  (МКУ ДО ДЮСШ)</t>
  </si>
  <si>
    <t xml:space="preserve"> Расходы на обеспечение деятельности (оказание услуг) казенных учреждений  (МКУ ДО ДМШ)</t>
  </si>
  <si>
    <t>Расходы МКУ "Образование"</t>
  </si>
  <si>
    <t>ВМП - 0701</t>
  </si>
  <si>
    <t>ВМП - 0702</t>
  </si>
  <si>
    <t>ВМП - 0703</t>
  </si>
  <si>
    <t>1006</t>
  </si>
  <si>
    <t>Другие вопросы в области социальной политики</t>
  </si>
  <si>
    <t>Субвенция на предоставление субсидий гражданам на оплату жилья и коммунальных услуг (Расходы на обеспечение деятельности органа местного самоуправления муниципального района)</t>
  </si>
  <si>
    <t>изменения обл март</t>
  </si>
  <si>
    <t>изменения район март</t>
  </si>
  <si>
    <t>99 0 00 71150</t>
  </si>
  <si>
    <t xml:space="preserve">Межбюджетные трансферты </t>
  </si>
  <si>
    <t>изменения район 30.03.18</t>
  </si>
  <si>
    <t>2018</t>
  </si>
  <si>
    <t>Иные бюджетные ассигнования (Субсидии на транспортные перевозки)</t>
  </si>
  <si>
    <t>изменения обл (май)</t>
  </si>
  <si>
    <t>изменения район (май)</t>
  </si>
  <si>
    <t>01 0 00 R5670</t>
  </si>
  <si>
    <t>31.05 изменения обл</t>
  </si>
  <si>
    <t>31.05. изменения район</t>
  </si>
  <si>
    <t>Расходы на выплату персоналу в целях обеспечения выполнения функций муниципальными органами, казенными учреждениями (з/плата техперсоналу детских пришкольных групп)</t>
  </si>
  <si>
    <t>изменения обл (июль)</t>
  </si>
  <si>
    <t>изменения район (июль)</t>
  </si>
  <si>
    <t>"Повышение безопасности дорожного движения в Старополтавском муниципальном районе Волгоградской области на 2018-2020 годы"</t>
  </si>
  <si>
    <t>Муниципальная программа "Повышение качества предоставления услуг населению в сфере водоснабжения Старополтавского муниципального района на 2018-2021 годы"</t>
  </si>
  <si>
    <t>Софинансированиерайонного бюджета к областной субсидии</t>
  </si>
  <si>
    <t>19 0 00 00000</t>
  </si>
  <si>
    <t>изменения обл (сент)</t>
  </si>
  <si>
    <t>изменения район (сент)</t>
  </si>
  <si>
    <t>01 0 00 71560</t>
  </si>
  <si>
    <t>010 00 00000</t>
  </si>
  <si>
    <t xml:space="preserve">Муниципальная программа "Устойчивое развитие сельских территорий Старополтавского района Волгоградской области на 2014-2017 годы и на период до 2020 года"  </t>
  </si>
  <si>
    <t>Капитальные вложения в объекты недвижимого имущества государственной (муниципальной) собственности (район)</t>
  </si>
  <si>
    <t>Капитальные вложения в объекты недвижимого имущества государственной (муниципальной) собственности (обл)</t>
  </si>
  <si>
    <t>изменения обл (октябрь)</t>
  </si>
  <si>
    <t>изменения район (октябрь)</t>
  </si>
  <si>
    <t>изменения обл (30.10)</t>
  </si>
  <si>
    <t>изменения район (30.10)</t>
  </si>
  <si>
    <t>(в ред. от __.__.2019 г. № _____)</t>
  </si>
  <si>
    <t>район</t>
  </si>
  <si>
    <t>обл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</si>
  <si>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</si>
  <si>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</si>
  <si>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района</t>
  </si>
  <si>
    <t>99 0 00 20020</t>
  </si>
  <si>
    <t>Оценка недвижимости</t>
  </si>
  <si>
    <t xml:space="preserve"> Расходы на обеспечение деятельности (оказание услуг) казенных учреждений  (Бассейн)</t>
  </si>
  <si>
    <t>Переданные полномочия по содержанию кладбищ (за сч субс на сбалансир)</t>
  </si>
  <si>
    <t>Расходы на выплату персоналу в целях обеспечения выполнения функций муниципальными органами, казенными учреждениями (Солнышко обл)</t>
  </si>
  <si>
    <t>Закупка товаров, работ и услуг для муниципальных нужд (Солнышко обл)</t>
  </si>
  <si>
    <t>Расходы на выплату персоналу в целях обеспечения выполнения функций муниципальными органами, казенными учреждениями  (Солнышко район)</t>
  </si>
  <si>
    <t>Закупка товаров, работ и услуг для муниципальных нужд  (Солнышко район)</t>
  </si>
  <si>
    <t>Иные бюджетные ассигнования  (Солнышко район)</t>
  </si>
  <si>
    <t>Расходы на выплату персоналу в целях обеспечения выполнения функций муниципальными органами, казенными учреждениями (областн дошкольн группы)</t>
  </si>
  <si>
    <t>Закупка товаров, работ и услуг для муниципальных нужд (областн дошкольн группы)</t>
  </si>
  <si>
    <t>Расходы на дошкольное образование (областн дошкольн группы)</t>
  </si>
  <si>
    <t>Расходы на дошкольное образование  (Солнышко район)</t>
  </si>
  <si>
    <t>Расходы на дошкольное образование  (Солнышко обл)</t>
  </si>
  <si>
    <t>Расходы на дошкольное образование (район дошкольн группы)</t>
  </si>
  <si>
    <t>Обеспечение проведения Всероссийской переписи населения 2020 года</t>
  </si>
  <si>
    <t>9900000000</t>
  </si>
  <si>
    <t>Благоустройство</t>
  </si>
  <si>
    <t>Расходы на выплату персоналу в целях обеспечения выполнения функций муниципальными органами, казенными учреждениями (дошкольн группы район)</t>
  </si>
  <si>
    <t>Муниципальная программа "Развитие и совершенствование системы гражданской обороны, защиты населения от чрезвычайных ситуаций природного и техногенного характерами и снижения рисков их возникновения на территории Старополтавского муниципального района" на 2020-2022 годы</t>
  </si>
  <si>
    <t>99 0 00 70370</t>
  </si>
  <si>
    <t>Муниципальная программа "Развитие сельского хозяйства и регулирование рынков сельскохозяйственной продукции, сырья и продовольствия Старополтавского муниципального района на 2017-2025 годы"</t>
  </si>
  <si>
    <t xml:space="preserve"> к Решению районной Думы</t>
  </si>
  <si>
    <t>99 0 00 S1740</t>
  </si>
  <si>
    <t>Субсидия из областного бюджета на замену осветительных приборов и выполнении необходимых для этого работ в зданиях образовательных организаций</t>
  </si>
  <si>
    <t>15 0 00 S1840</t>
  </si>
  <si>
    <t>Софинансирование к субсидии из областного бюджета на приобретение и замену осветительных приборов</t>
  </si>
  <si>
    <t>Субсидия из областного бюджета на ремонт кровли и выполнении необходимых для этого работ в зданиях образовательных организаций</t>
  </si>
  <si>
    <t>15 0 00 S1850</t>
  </si>
  <si>
    <t>Закупка товаров, работ и услуг для муниципальных нужд (обл субсидия на замену осветит.приборов)</t>
  </si>
  <si>
    <t>Закупка товаров, работ и услуг для муниципальных нужд (обл субсидия на ремонт кровли)</t>
  </si>
  <si>
    <t>Софинансирование к субсидии из областного бюджета на ремонт кровли</t>
  </si>
  <si>
    <t>20 0 00 00000</t>
  </si>
  <si>
    <t>Субсидия из областного бюджета на ремонт площадок для проведения линеек и других массовых мероприятий</t>
  </si>
  <si>
    <t>20 0 00 S1890</t>
  </si>
  <si>
    <t>Закупка товаров, работ и услуг для муниципальных нужд (обл. субс.на ремонт площадок для линеек)</t>
  </si>
  <si>
    <t>Софинансирование к субсидии из областного бюджета на ремонт площадок для линеек</t>
  </si>
  <si>
    <t>22 0 00 00000</t>
  </si>
  <si>
    <t>Субсидия из областного (федер) бюджета на питание детей 1-4 кл.</t>
  </si>
  <si>
    <t>22 0 00 L3040</t>
  </si>
  <si>
    <t>Закупка товаров, работ и услуг для муниципальных нужд (обл (фед) субс.на питание детей 1-4 кл)</t>
  </si>
  <si>
    <t>Субвенция из областного бюджета на питание детей 5-11 кл</t>
  </si>
  <si>
    <t>22 0 00 70370</t>
  </si>
  <si>
    <t>22 0 00 S0370</t>
  </si>
  <si>
    <t>Закупка товаров, работ и услуг для муниципальных нужд (обл субвенция на питание детей 5-11 кл)</t>
  </si>
  <si>
    <t>Закупка товаров, работ и услуг для муниципальных нужд (софинансирование к субв.на питание детей 5-11 кл)</t>
  </si>
  <si>
    <t>Закупка товаров, работ и услуг для муниципальных нужд (софинансирование субс.(фед) на питание детей 1-4 кл)</t>
  </si>
  <si>
    <t>Частичная компенсация из районного бюджета питания детей нельготных категорий и инвалидов</t>
  </si>
  <si>
    <t>Закупка товаров, работ и услуг для муниципальных нужд (нельготные категории и инвалиды районный бюджет)</t>
  </si>
  <si>
    <t>22 0 00 00190</t>
  </si>
  <si>
    <t>51 0 00 53030</t>
  </si>
  <si>
    <t>Непрограммные расходы</t>
  </si>
  <si>
    <t>Непрограммные расходы муниципального органа Старополтавского муниципального района  (район бюдж)</t>
  </si>
  <si>
    <t>Субвенция на осуществление  полномочий ВО по управлению регулируемых тарифов на регулярные перевозки по муниципальным маршрутам</t>
  </si>
  <si>
    <t xml:space="preserve">21 0 00 00000 </t>
  </si>
  <si>
    <t>софинансирование</t>
  </si>
  <si>
    <t>Субсидия на дор деятельность</t>
  </si>
  <si>
    <t>софинанирование район оборудование для доочистки воды</t>
  </si>
  <si>
    <t>Расходы на выплаты персоналу  в целях обеспечения выполнения функций муниципальными органами, казенными учреждениями ОКС)</t>
  </si>
  <si>
    <t>Закупка товаров, работ и услуг для муниципальных нужд (ОКС)</t>
  </si>
  <si>
    <t>Иные бюджетные ассигнования (ОКС)</t>
  </si>
  <si>
    <t>Иные бюджетные ассигнования (налоги)</t>
  </si>
  <si>
    <t>99 0 00 71152</t>
  </si>
  <si>
    <t>99 0 00 81030</t>
  </si>
  <si>
    <t>Субс на приобретение и установку оборудования для доочистки воды</t>
  </si>
  <si>
    <t>18 0 00 71970</t>
  </si>
  <si>
    <t>18 0 00 S1970</t>
  </si>
  <si>
    <t>Субс на приобретение техники для подвоза воды</t>
  </si>
  <si>
    <t>18 0 00 71960</t>
  </si>
  <si>
    <t>18 0 00 S1960</t>
  </si>
  <si>
    <t>Софинансирование к субс на приобретение техники для подвоза воды</t>
  </si>
  <si>
    <t>Субс на софинансирование капитальных вложений в объекты питьевого водоснабжения</t>
  </si>
  <si>
    <t>субсидия из областного  бюджета (проект Гмелинка)</t>
  </si>
  <si>
    <t>18 0 00 72040</t>
  </si>
  <si>
    <t>18 0 00 S2040</t>
  </si>
  <si>
    <t>субсидия из областного и федерального  бюджета (ремонт Гмелинка Ст Полт)</t>
  </si>
  <si>
    <t>18 0 00 L2430</t>
  </si>
  <si>
    <t>софинансирование к субс из областного и федерального  бюджета (ремонт Гмелинка Ст Полт)</t>
  </si>
  <si>
    <t>99 0 00 S1930</t>
  </si>
  <si>
    <t>субс на ремонт уличного освещения</t>
  </si>
  <si>
    <t>0310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</si>
  <si>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- ДБО "Ромашка"</t>
  </si>
  <si>
    <t>Субвенция по оплате жилья и коммунальных услуг  работникам библиотек и медицинским работникам образовательных учреждений, работающих в сельской местности</t>
  </si>
  <si>
    <t>Субвенция по оплате жилья и коммунальных услуг педагогических работников образовательных учреждений, работающих в сельской местности</t>
  </si>
  <si>
    <t>Субвенции на выплату компенсации части родительской платы за содержание ребенка в муниципальных образовательных учреждениях</t>
  </si>
  <si>
    <t>Субвенция на выплату пособий по опеке и попечительству</t>
  </si>
  <si>
    <t xml:space="preserve">Субвенция на оплату труда приемных родителей и предоставляемые им меры социальной поддержки </t>
  </si>
  <si>
    <t>Защита населения и территории от чрезвычайных ситуаций природного и техногенного характера, пожарная безопасность</t>
  </si>
  <si>
    <t>Передаваемые полномочия муниципального района на содержание дорог</t>
  </si>
  <si>
    <t>99 0 00 81020</t>
  </si>
  <si>
    <t>Субсидии на размещение информации на доведение информации о социально-экономическом и культурном развитиии</t>
  </si>
  <si>
    <t xml:space="preserve">Иные межбюджетные трансферты на выплаты  молодым специалистам, работающим в областных государственных и муниципальных учреждениях, расположенных в сельских поселениях </t>
  </si>
  <si>
    <t>"Формирование доступной среды жизнедеятельности для инвалидов и маломобильных групп населения  Старополтавского муниципального района на 2021-2023 годы"</t>
  </si>
  <si>
    <t>Ведомственная целевая программа "Развитие общего образования Старополтавского муниципального района на 2021-2023 годы"</t>
  </si>
  <si>
    <t>Муниципальная программа "Повышение качества предоставления услуг населению в сфере водоснабжения Старополтавского муниципального района" на 2021-2023 годы"</t>
  </si>
  <si>
    <t>Межбюджетные трансферты на вознаграждение за классное руководство педработникам</t>
  </si>
  <si>
    <t>Защита населения и территории от чрезвычайных ситуаций природного и техногенного характера</t>
  </si>
  <si>
    <t>99 0 00 S1890</t>
  </si>
  <si>
    <t>99 0 00 S1850</t>
  </si>
  <si>
    <t>99 0 00 L3040</t>
  </si>
  <si>
    <t>99 0 00 S0370</t>
  </si>
  <si>
    <t>Выплата сертификатов по персонифицированному допобразованию</t>
  </si>
  <si>
    <t>Софинансирование к субсидии на финграмотность</t>
  </si>
  <si>
    <t>Субсидия на содержание обьектов благоустройства</t>
  </si>
  <si>
    <t>софинансирование к субсидии на дорожную деятельность</t>
  </si>
  <si>
    <t>программа в сфере водоснабжения (МП "Водоканал")</t>
  </si>
  <si>
    <t>Софинансирование к субсидии на содержание обьектов длягоустройства</t>
  </si>
  <si>
    <t>Межбюджетные трансферты за сч субсидии на содержание обьектов длягоустройства</t>
  </si>
  <si>
    <t>область</t>
  </si>
  <si>
    <t>софинансирование к обл субсидии (проектирование и строительство водопровода с. Гмелинка)</t>
  </si>
  <si>
    <t>Закупка товаров, работ и услуг для муниципальных нужд Отдел по образованию (общеучебные расходы)</t>
  </si>
  <si>
    <t>Строительство водопровода с. Старая Полтавка (софинансирование район)</t>
  </si>
  <si>
    <t>Строительство водопровода с. Старая Полтавка (субсидия)</t>
  </si>
  <si>
    <t xml:space="preserve">МП ""Комплексное развитие сельских территорий  Старополтавского муниципального района </t>
  </si>
  <si>
    <t>99 0 F5 52430</t>
  </si>
  <si>
    <t>18 0 F5 52430</t>
  </si>
  <si>
    <t>Сусидия на содержание тракторов</t>
  </si>
  <si>
    <t>Межбюджетные трансферты по переданным полномочиям по водообеспечению</t>
  </si>
  <si>
    <t>99 0 00 S1840</t>
  </si>
  <si>
    <t>99 0  00 70350</t>
  </si>
  <si>
    <t>99 0 00 71490</t>
  </si>
  <si>
    <t>99 0 00 70360</t>
  </si>
  <si>
    <t>99 0 00 71170</t>
  </si>
  <si>
    <t>Расходы на содержание школ (район)</t>
  </si>
  <si>
    <t>Непррограммные расходы</t>
  </si>
  <si>
    <t>99 0 00 70390</t>
  </si>
  <si>
    <t>99 0 00 S0390</t>
  </si>
  <si>
    <t>Строительство водопровода с. Старая Полтавка (субсидия фед.)</t>
  </si>
  <si>
    <t>Закупка товаров, работ и услуг для муниципальных нужд (район дошкольн группы)</t>
  </si>
  <si>
    <t>2025г</t>
  </si>
  <si>
    <t>обл 24г.</t>
  </si>
  <si>
    <t>обл 25г</t>
  </si>
  <si>
    <t>99 0 00 S2270</t>
  </si>
  <si>
    <t>Реализация проекта местных инициатив</t>
  </si>
  <si>
    <t>Реализация проекта местных инициатив (область)</t>
  </si>
  <si>
    <t>Реализация проекта местных инициатив (софинансирование)</t>
  </si>
  <si>
    <t>Реализация проекта местных инициатив (средства населения)</t>
  </si>
  <si>
    <t>99 0 00 72090</t>
  </si>
  <si>
    <t xml:space="preserve">Субвенция на осуществление полномочий по увековечению памяти погибших при защите Отчества </t>
  </si>
  <si>
    <t>Мероприятия по градостроительству</t>
  </si>
  <si>
    <t>Жилищное хозяйство</t>
  </si>
  <si>
    <t>0501</t>
  </si>
  <si>
    <t>Субвенция на обеспечение жилыми помещениями детей-сирот и детей, оставшихся без попечения родителей</t>
  </si>
  <si>
    <t>Иные бюджетные ассигнования (уплата налога на имущество)</t>
  </si>
  <si>
    <t>Субсидия на софинансирование капвложений в обьекты энергосбережения (автономная котельная для Вербенской ОШ)</t>
  </si>
  <si>
    <t xml:space="preserve">Реализация проекта местных инициатив </t>
  </si>
  <si>
    <t>Капитальный ремонт водопроводных сетей с.Гмелинка (фед.и обл.средства)</t>
  </si>
  <si>
    <t>Капитальный ремонт водопроводных сетей с.Гмелинка (софинансирование)</t>
  </si>
  <si>
    <t xml:space="preserve">МП ""Комплексное развитие сельских территорий  Старополтавского муниципального района" </t>
  </si>
  <si>
    <t>Капитальный ремонт ДК с.Гмелинка (фед.и обл.средства)</t>
  </si>
  <si>
    <t>Капитальный ремонт ДК с.Гмелинка (софинансирование)</t>
  </si>
  <si>
    <t>Закупка товаров, работ и услуг для муниципальных нужд (военкомат, проект)</t>
  </si>
  <si>
    <t>Субсидия на модернизацию спортплощадок при школах</t>
  </si>
  <si>
    <t>11 0 00 S1860</t>
  </si>
  <si>
    <t>софинансирование к субс на модернизацию спортплощадок</t>
  </si>
  <si>
    <t>Субсидия на возмещение расходов на проведение кадастровых работ в отношении земельных участков</t>
  </si>
  <si>
    <t>99 0 00 0000</t>
  </si>
  <si>
    <t>Закупка товаров, работ и услуг для муниципальных нужд (награждение)</t>
  </si>
  <si>
    <t>Социальное обеспечение и иные выплаты населению (награждение)</t>
  </si>
  <si>
    <t>МП "Обеспечение  прав потребителей в Старополтавском муниципальном районе на 2023-2025 годы"</t>
  </si>
  <si>
    <t>Муниципальная программа "Развитие физической культуры и спорта на территории Старополтавского муниципального района" на 2023-2025 годы</t>
  </si>
  <si>
    <t>Муниципальная программа "Развитие духовно-нравственного воспитания подростков и молодежи, проживающих на территории Старополтавского муниципального района" на 2023-2025 годы</t>
  </si>
  <si>
    <t>Муниципальная программа "Предупреждение употребления наркотических средств, психоактивных веществ и пропаганда здорового образа жизни на территории Старополтавского муниципального района"на 2023 - 2025 годы</t>
  </si>
  <si>
    <t>Муниципальная программа "Реализация молодежной политики на территории Старополтавского муниципального района" на 2023 - 2025 годы</t>
  </si>
  <si>
    <t>МП "Организация питания в образовательных организациях Старополтавского муниципального района на 2023-2025годы"</t>
  </si>
  <si>
    <t>МП " Благоустройство территорий муниципальных образовательных организаций Старополтавского муниципального района на 2023-2025 годы"</t>
  </si>
  <si>
    <t>МП "Энергосбережение и повышение энергоэффективности на территории Старополтавского муниципального района Волгоградской области на 2023-2025 годы"</t>
  </si>
  <si>
    <t>МП ""Сохранение и развитие культурной политики на территории Старополтавского муниципального района на 2023-2025 годы"</t>
  </si>
  <si>
    <t>Муниципальная программа "Повышение качества предоставления услуг населению в сфере водоснабжения Старополтавского муниципального района" на 2023-2025 годы"</t>
  </si>
  <si>
    <t>Муниципальная программа "Развитие и поддержка малого и среднего предпринимательства в Старополтавском муниципальном районе на 2023-2025 годы"</t>
  </si>
  <si>
    <t>Муниципальная программа "Развитие и совершенствование системы гражданской обороны, защиты населения от чрезвычайных ситуаций природного и техногенного характерами и снижения рисков их возникновения на территории Старополтавского муниципального района" на 2023-2025 годы</t>
  </si>
  <si>
    <t xml:space="preserve">Межбюджетные трансферты передаваемые бюджетам поселений </t>
  </si>
  <si>
    <t>Строительство ФОК в  с.Гмелинка (фед.и обл.средства)</t>
  </si>
  <si>
    <t>Строительство ФОК в с.Гмелинка (софинансирование)</t>
  </si>
  <si>
    <t>Строительство ФОК в с.Гмелинка (спонсорские)</t>
  </si>
  <si>
    <t xml:space="preserve">  № ___  от __.__.2023 г.</t>
  </si>
  <si>
    <t>итого 2024г</t>
  </si>
  <si>
    <t>2026г</t>
  </si>
  <si>
    <t>Распределение бюджетных ассигнований по разделам, подразделам, целевым статьям и группам видов расходов бюджета в составе ведомственной структуры расходов муниципального бюджета  на 2024 - 2026гг</t>
  </si>
  <si>
    <t>Субсидия на проведение комплексных кадастровых работ</t>
  </si>
  <si>
    <t>99 0 00 S2570</t>
  </si>
  <si>
    <t>Софинанисрование к областной субсидии на проведение комплексных кадастровых работ</t>
  </si>
  <si>
    <t>Субсидия на обеспечение питьевым водоснабжением (водоочистка)</t>
  </si>
  <si>
    <t>Софинансирование к субсидии на обеспечение питьевым водоснабжением (водоочистка)</t>
  </si>
  <si>
    <t>Субсидия на обучение управлением БПЛА</t>
  </si>
  <si>
    <t>Софинансирование к субсидии (БПЛА)</t>
  </si>
  <si>
    <t>Закупка товаров ,работ и услуг для муниципальных нужд (софинансирование)</t>
  </si>
  <si>
    <t>23 0 00 00000</t>
  </si>
  <si>
    <t>23 0  00 70350</t>
  </si>
  <si>
    <t xml:space="preserve">23 0  00 70351 </t>
  </si>
  <si>
    <t xml:space="preserve">23 0  00 70352 </t>
  </si>
  <si>
    <t xml:space="preserve">23 0  00 70353 </t>
  </si>
  <si>
    <t>23 0 00 71490</t>
  </si>
  <si>
    <t>23 0 00 71491</t>
  </si>
  <si>
    <t>23 0 00 71492</t>
  </si>
  <si>
    <t>23 0 00 71493</t>
  </si>
  <si>
    <t>23 0 00 70360</t>
  </si>
  <si>
    <t>23 0 00 70361</t>
  </si>
  <si>
    <t>23 0 00 70362</t>
  </si>
  <si>
    <t>23 0 00 70363</t>
  </si>
  <si>
    <t>23 0 00 71170</t>
  </si>
  <si>
    <t>23 0 00 S1170</t>
  </si>
  <si>
    <t>23 0 00 53030</t>
  </si>
  <si>
    <t xml:space="preserve">23 0 00 00000 </t>
  </si>
  <si>
    <t>23 0 00 70390</t>
  </si>
  <si>
    <t>23 0 00 S0390</t>
  </si>
  <si>
    <t xml:space="preserve">Предоставление субсидий на иные цели бюджетным,автономным учреждениям и иным некомерческим организациям </t>
  </si>
  <si>
    <t>Субсидия на дорожную деятельность (тракторы)</t>
  </si>
  <si>
    <t xml:space="preserve"> Приложение 5</t>
  </si>
  <si>
    <t>МП "Профилактика  терроризма и экстремизма в образовательных учреждениях Старополтавского муниципального района Волгоградской области на 2024-2026 годы"</t>
  </si>
  <si>
    <t>Муниципальная программа "Профилактика  правонарушений, терроризма и экстремизма в  Старополтавском муниципальном районе Волгоградской области на 2024-2026 годы"</t>
  </si>
  <si>
    <t>Муниципальная программа "Развитие образования Старополтавского муниципального района Волгоградской области" на 2024-2026 годы"</t>
  </si>
  <si>
    <t>Муниципальная программа "Повышение безопасности дорожного движения в Старополтавском районе Волгоградской области на 2024-2026 годы"</t>
  </si>
  <si>
    <t>Закупка товаров, работ и услуг для муниципальных нужд (питание). В т.ч.</t>
  </si>
  <si>
    <t>Закупка товаров, работ и услуг для муниципальных нужд (местный бюджет)</t>
  </si>
</sst>
</file>

<file path=xl/styles.xml><?xml version="1.0" encoding="utf-8"?>
<styleSheet xmlns="http://schemas.openxmlformats.org/spreadsheetml/2006/main">
  <numFmts count="1">
    <numFmt numFmtId="164" formatCode="0.0"/>
  </numFmts>
  <fonts count="44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i/>
      <sz val="11"/>
      <color theme="8" tint="-0.499984740745262"/>
      <name val="Times New Roman"/>
      <family val="1"/>
      <charset val="204"/>
    </font>
    <font>
      <sz val="11"/>
      <color theme="8" tint="-0.499984740745262"/>
      <name val="Times New Roman"/>
      <family val="1"/>
      <charset val="204"/>
    </font>
    <font>
      <b/>
      <sz val="11"/>
      <color theme="8" tint="-0.49998474074526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rgb="FF0070C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0"/>
  </cellStyleXfs>
  <cellXfs count="298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wrapText="1"/>
    </xf>
    <xf numFmtId="0" fontId="5" fillId="2" borderId="3" xfId="0" applyNumberFormat="1" applyFont="1" applyFill="1" applyBorder="1" applyAlignment="1" applyProtection="1">
      <alignment horizontal="left" vertical="top" wrapText="1"/>
    </xf>
    <xf numFmtId="0" fontId="23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3" fillId="2" borderId="4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top"/>
    </xf>
    <xf numFmtId="0" fontId="23" fillId="2" borderId="1" xfId="0" applyFont="1" applyFill="1" applyBorder="1" applyAlignment="1">
      <alignment vertical="top" wrapText="1"/>
    </xf>
    <xf numFmtId="0" fontId="5" fillId="2" borderId="1" xfId="0" applyNumberFormat="1" applyFont="1" applyFill="1" applyBorder="1" applyAlignment="1" applyProtection="1">
      <alignment horizontal="left" vertical="top" wrapText="1"/>
    </xf>
    <xf numFmtId="0" fontId="24" fillId="2" borderId="5" xfId="0" applyFont="1" applyFill="1" applyBorder="1"/>
    <xf numFmtId="0" fontId="3" fillId="2" borderId="4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 readingOrder="1"/>
    </xf>
    <xf numFmtId="164" fontId="25" fillId="2" borderId="1" xfId="0" applyNumberFormat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vertical="top" wrapText="1" readingOrder="1"/>
    </xf>
    <xf numFmtId="0" fontId="15" fillId="2" borderId="0" xfId="0" applyFont="1" applyFill="1"/>
    <xf numFmtId="0" fontId="8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3" fillId="2" borderId="0" xfId="0" applyFont="1" applyFill="1"/>
    <xf numFmtId="0" fontId="8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2" fillId="2" borderId="0" xfId="0" applyFont="1" applyFill="1"/>
    <xf numFmtId="0" fontId="16" fillId="2" borderId="1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164" fontId="0" fillId="2" borderId="0" xfId="0" applyNumberFormat="1" applyFont="1" applyFill="1"/>
    <xf numFmtId="49" fontId="3" fillId="2" borderId="0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wrapText="1"/>
    </xf>
    <xf numFmtId="0" fontId="16" fillId="2" borderId="1" xfId="0" applyFont="1" applyFill="1" applyBorder="1" applyAlignment="1">
      <alignment vertical="top" wrapText="1"/>
    </xf>
    <xf numFmtId="49" fontId="16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wrapText="1"/>
    </xf>
    <xf numFmtId="49" fontId="17" fillId="2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164" fontId="0" fillId="2" borderId="0" xfId="0" applyNumberFormat="1" applyFont="1" applyFill="1" applyAlignment="1">
      <alignment vertical="center"/>
    </xf>
    <xf numFmtId="49" fontId="19" fillId="2" borderId="5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2" fontId="0" fillId="2" borderId="0" xfId="0" applyNumberFormat="1" applyFont="1" applyFill="1"/>
    <xf numFmtId="2" fontId="0" fillId="2" borderId="0" xfId="0" applyNumberFormat="1" applyFill="1"/>
    <xf numFmtId="164" fontId="0" fillId="2" borderId="0" xfId="0" applyNumberFormat="1" applyFill="1"/>
    <xf numFmtId="0" fontId="3" fillId="2" borderId="1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23" fillId="2" borderId="1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left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top" wrapText="1"/>
    </xf>
    <xf numFmtId="49" fontId="14" fillId="2" borderId="5" xfId="0" applyNumberFormat="1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top" wrapText="1"/>
    </xf>
    <xf numFmtId="49" fontId="11" fillId="2" borderId="0" xfId="0" applyNumberFormat="1" applyFont="1" applyFill="1" applyBorder="1" applyAlignment="1">
      <alignment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22" fillId="2" borderId="0" xfId="0" applyNumberFormat="1" applyFont="1" applyFill="1"/>
    <xf numFmtId="49" fontId="5" fillId="2" borderId="1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vertical="top" wrapText="1"/>
    </xf>
    <xf numFmtId="164" fontId="26" fillId="2" borderId="0" xfId="0" applyNumberFormat="1" applyFont="1" applyFill="1"/>
    <xf numFmtId="164" fontId="20" fillId="2" borderId="1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49" fontId="5" fillId="0" borderId="19" xfId="1" applyNumberFormat="1" applyFont="1" applyBorder="1" applyAlignment="1" applyProtection="1">
      <alignment horizontal="center" vertical="center" wrapText="1"/>
    </xf>
    <xf numFmtId="0" fontId="5" fillId="2" borderId="20" xfId="0" applyFont="1" applyFill="1" applyBorder="1" applyAlignment="1">
      <alignment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5" fillId="0" borderId="19" xfId="1" applyNumberFormat="1" applyFont="1" applyBorder="1" applyAlignment="1" applyProtection="1">
      <alignment horizontal="left" vertical="center" wrapText="1"/>
    </xf>
    <xf numFmtId="49" fontId="19" fillId="2" borderId="1" xfId="0" applyNumberFormat="1" applyFont="1" applyFill="1" applyBorder="1" applyAlignment="1">
      <alignment horizontal="left" vertical="top" wrapText="1"/>
    </xf>
    <xf numFmtId="49" fontId="16" fillId="2" borderId="10" xfId="0" applyNumberFormat="1" applyFont="1" applyFill="1" applyBorder="1" applyAlignment="1">
      <alignment horizontal="center" vertical="center" wrapText="1"/>
    </xf>
    <xf numFmtId="49" fontId="16" fillId="2" borderId="21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 vertical="center" wrapText="1"/>
    </xf>
    <xf numFmtId="164" fontId="16" fillId="2" borderId="2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/>
    <xf numFmtId="0" fontId="8" fillId="2" borderId="0" xfId="0" applyFont="1" applyFill="1" applyAlignment="1"/>
    <xf numFmtId="49" fontId="5" fillId="2" borderId="23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top" wrapText="1" readingOrder="1"/>
    </xf>
    <xf numFmtId="0" fontId="20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top" wrapText="1"/>
    </xf>
    <xf numFmtId="0" fontId="19" fillId="2" borderId="4" xfId="0" applyFont="1" applyFill="1" applyBorder="1" applyAlignment="1">
      <alignment vertical="top" wrapText="1" readingOrder="1"/>
    </xf>
    <xf numFmtId="0" fontId="28" fillId="2" borderId="4" xfId="0" applyFont="1" applyFill="1" applyBorder="1" applyAlignment="1">
      <alignment vertical="top" wrapText="1" readingOrder="1"/>
    </xf>
    <xf numFmtId="49" fontId="19" fillId="2" borderId="0" xfId="0" applyNumberFormat="1" applyFont="1" applyFill="1" applyBorder="1" applyAlignment="1">
      <alignment horizontal="left" wrapText="1"/>
    </xf>
    <xf numFmtId="0" fontId="19" fillId="2" borderId="1" xfId="0" applyNumberFormat="1" applyFont="1" applyFill="1" applyBorder="1" applyAlignment="1" applyProtection="1">
      <alignment horizontal="left" vertical="top" wrapText="1"/>
    </xf>
    <xf numFmtId="0" fontId="16" fillId="3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vertical="top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29" fillId="5" borderId="1" xfId="0" applyFont="1" applyFill="1" applyBorder="1" applyAlignment="1">
      <alignment vertical="top" wrapText="1"/>
    </xf>
    <xf numFmtId="0" fontId="16" fillId="2" borderId="8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vertical="top" wrapText="1"/>
    </xf>
    <xf numFmtId="0" fontId="16" fillId="4" borderId="4" xfId="0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vertical="top" wrapText="1"/>
    </xf>
    <xf numFmtId="0" fontId="19" fillId="2" borderId="2" xfId="0" applyFont="1" applyFill="1" applyBorder="1" applyAlignment="1">
      <alignment vertical="top" wrapText="1"/>
    </xf>
    <xf numFmtId="0" fontId="16" fillId="4" borderId="4" xfId="0" applyFont="1" applyFill="1" applyBorder="1" applyAlignment="1">
      <alignment horizontal="left" vertical="top" wrapText="1"/>
    </xf>
    <xf numFmtId="0" fontId="16" fillId="4" borderId="4" xfId="0" applyFont="1" applyFill="1" applyBorder="1" applyAlignment="1">
      <alignment vertical="top" wrapText="1"/>
    </xf>
    <xf numFmtId="0" fontId="29" fillId="4" borderId="4" xfId="0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vertical="top" wrapText="1" readingOrder="1"/>
    </xf>
    <xf numFmtId="49" fontId="19" fillId="2" borderId="1" xfId="0" applyNumberFormat="1" applyFont="1" applyFill="1" applyBorder="1" applyAlignment="1">
      <alignment horizontal="left" wrapText="1"/>
    </xf>
    <xf numFmtId="49" fontId="3" fillId="4" borderId="5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49" fontId="3" fillId="4" borderId="10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top" wrapText="1"/>
    </xf>
    <xf numFmtId="49" fontId="30" fillId="2" borderId="5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164" fontId="30" fillId="3" borderId="1" xfId="0" applyNumberFormat="1" applyFont="1" applyFill="1" applyBorder="1" applyAlignment="1">
      <alignment horizontal="center" vertical="center" wrapText="1"/>
    </xf>
    <xf numFmtId="164" fontId="31" fillId="2" borderId="1" xfId="0" applyNumberFormat="1" applyFont="1" applyFill="1" applyBorder="1" applyAlignment="1">
      <alignment horizontal="center" vertical="center" wrapText="1"/>
    </xf>
    <xf numFmtId="164" fontId="30" fillId="2" borderId="1" xfId="0" applyNumberFormat="1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left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0" fillId="2" borderId="4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vertical="top" wrapText="1"/>
    </xf>
    <xf numFmtId="49" fontId="33" fillId="6" borderId="5" xfId="0" applyNumberFormat="1" applyFont="1" applyFill="1" applyBorder="1" applyAlignment="1">
      <alignment horizontal="center" vertical="center" wrapText="1"/>
    </xf>
    <xf numFmtId="49" fontId="33" fillId="6" borderId="1" xfId="0" applyNumberFormat="1" applyFont="1" applyFill="1" applyBorder="1" applyAlignment="1">
      <alignment horizontal="center" vertical="center" wrapText="1"/>
    </xf>
    <xf numFmtId="164" fontId="34" fillId="6" borderId="1" xfId="0" applyNumberFormat="1" applyFont="1" applyFill="1" applyBorder="1" applyAlignment="1">
      <alignment horizontal="center" vertical="center" wrapText="1"/>
    </xf>
    <xf numFmtId="164" fontId="33" fillId="6" borderId="1" xfId="0" applyNumberFormat="1" applyFont="1" applyFill="1" applyBorder="1" applyAlignment="1">
      <alignment horizontal="center" vertical="center" wrapText="1"/>
    </xf>
    <xf numFmtId="164" fontId="35" fillId="6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18" fillId="2" borderId="22" xfId="0" applyFont="1" applyFill="1" applyBorder="1" applyAlignment="1">
      <alignment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164" fontId="16" fillId="3" borderId="2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top"/>
    </xf>
    <xf numFmtId="49" fontId="8" fillId="2" borderId="17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49" fontId="8" fillId="2" borderId="17" xfId="0" applyNumberFormat="1" applyFont="1" applyFill="1" applyBorder="1"/>
    <xf numFmtId="0" fontId="36" fillId="2" borderId="1" xfId="0" applyFont="1" applyFill="1" applyBorder="1"/>
    <xf numFmtId="164" fontId="8" fillId="2" borderId="4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wrapText="1"/>
    </xf>
    <xf numFmtId="49" fontId="8" fillId="2" borderId="8" xfId="0" applyNumberFormat="1" applyFont="1" applyFill="1" applyBorder="1"/>
    <xf numFmtId="164" fontId="8" fillId="2" borderId="6" xfId="0" applyNumberFormat="1" applyFont="1" applyFill="1" applyBorder="1" applyAlignment="1">
      <alignment horizontal="center"/>
    </xf>
    <xf numFmtId="164" fontId="8" fillId="2" borderId="18" xfId="0" applyNumberFormat="1" applyFont="1" applyFill="1" applyBorder="1" applyAlignment="1">
      <alignment horizontal="center"/>
    </xf>
    <xf numFmtId="164" fontId="37" fillId="2" borderId="1" xfId="0" applyNumberFormat="1" applyFont="1" applyFill="1" applyBorder="1" applyAlignment="1">
      <alignment horizontal="center"/>
    </xf>
    <xf numFmtId="164" fontId="36" fillId="2" borderId="1" xfId="0" applyNumberFormat="1" applyFont="1" applyFill="1" applyBorder="1" applyAlignment="1">
      <alignment horizontal="center"/>
    </xf>
    <xf numFmtId="164" fontId="36" fillId="2" borderId="0" xfId="0" applyNumberFormat="1" applyFont="1" applyFill="1" applyAlignment="1">
      <alignment horizontal="center"/>
    </xf>
    <xf numFmtId="0" fontId="36" fillId="2" borderId="0" xfId="0" applyFont="1" applyFill="1"/>
    <xf numFmtId="164" fontId="38" fillId="2" borderId="0" xfId="0" applyNumberFormat="1" applyFont="1" applyFill="1" applyAlignment="1">
      <alignment horizontal="center"/>
    </xf>
    <xf numFmtId="0" fontId="23" fillId="7" borderId="4" xfId="0" applyFont="1" applyFill="1" applyBorder="1" applyAlignment="1">
      <alignment vertical="top" wrapText="1" readingOrder="1"/>
    </xf>
    <xf numFmtId="0" fontId="3" fillId="7" borderId="1" xfId="0" applyFont="1" applyFill="1" applyBorder="1" applyAlignment="1">
      <alignment vertical="top" wrapText="1"/>
    </xf>
    <xf numFmtId="0" fontId="19" fillId="7" borderId="4" xfId="0" applyFont="1" applyFill="1" applyBorder="1" applyAlignment="1">
      <alignment vertical="top" wrapText="1" readingOrder="1"/>
    </xf>
    <xf numFmtId="0" fontId="5" fillId="7" borderId="4" xfId="0" applyFont="1" applyFill="1" applyBorder="1" applyAlignment="1">
      <alignment vertical="top" wrapText="1" readingOrder="1"/>
    </xf>
    <xf numFmtId="164" fontId="3" fillId="7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/>
    <xf numFmtId="0" fontId="0" fillId="2" borderId="0" xfId="0" applyFill="1" applyAlignment="1">
      <alignment horizontal="left"/>
    </xf>
    <xf numFmtId="164" fontId="40" fillId="2" borderId="0" xfId="0" applyNumberFormat="1" applyFont="1" applyFill="1"/>
    <xf numFmtId="49" fontId="29" fillId="4" borderId="19" xfId="0" applyNumberFormat="1" applyFont="1" applyFill="1" applyBorder="1" applyAlignment="1" applyProtection="1">
      <alignment horizontal="left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49" fontId="41" fillId="2" borderId="1" xfId="0" applyNumberFormat="1" applyFont="1" applyFill="1" applyBorder="1" applyAlignment="1">
      <alignment horizontal="center" vertical="center"/>
    </xf>
    <xf numFmtId="49" fontId="19" fillId="3" borderId="5" xfId="0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center" vertical="center" wrapText="1"/>
    </xf>
    <xf numFmtId="49" fontId="5" fillId="0" borderId="24" xfId="1" applyNumberFormat="1" applyFont="1" applyBorder="1" applyAlignment="1" applyProtection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49" fontId="28" fillId="4" borderId="19" xfId="0" applyNumberFormat="1" applyFont="1" applyFill="1" applyBorder="1" applyAlignment="1" applyProtection="1">
      <alignment horizontal="left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164" fontId="23" fillId="4" borderId="1" xfId="0" applyNumberFormat="1" applyFont="1" applyFill="1" applyBorder="1" applyAlignment="1">
      <alignment horizontal="center" vertical="center" wrapText="1"/>
    </xf>
    <xf numFmtId="164" fontId="27" fillId="4" borderId="1" xfId="0" applyNumberFormat="1" applyFont="1" applyFill="1" applyBorder="1" applyAlignment="1">
      <alignment horizontal="center" vertical="center" wrapText="1"/>
    </xf>
    <xf numFmtId="164" fontId="16" fillId="4" borderId="1" xfId="0" applyNumberFormat="1" applyFont="1" applyFill="1" applyBorder="1" applyAlignment="1">
      <alignment horizontal="center" vertical="center" wrapText="1"/>
    </xf>
    <xf numFmtId="164" fontId="20" fillId="4" borderId="1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center"/>
    </xf>
    <xf numFmtId="164" fontId="43" fillId="4" borderId="0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center" wrapText="1"/>
    </xf>
    <xf numFmtId="0" fontId="16" fillId="4" borderId="4" xfId="0" applyFont="1" applyFill="1" applyBorder="1" applyAlignment="1">
      <alignment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9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vertical="top" wrapText="1"/>
    </xf>
    <xf numFmtId="0" fontId="1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14" fillId="2" borderId="0" xfId="0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707"/>
  <sheetViews>
    <sheetView tabSelected="1" view="pageBreakPreview" topLeftCell="A659" zoomScale="85" zoomScaleSheetLayoutView="85" workbookViewId="0">
      <selection activeCell="AO669" sqref="AO669"/>
    </sheetView>
  </sheetViews>
  <sheetFormatPr defaultRowHeight="33.75" customHeight="1"/>
  <cols>
    <col min="1" max="1" width="58.85546875" style="30" customWidth="1"/>
    <col min="2" max="2" width="7.28515625" style="30" customWidth="1"/>
    <col min="3" max="3" width="8.7109375" style="30" customWidth="1"/>
    <col min="4" max="4" width="15.5703125" style="30" customWidth="1"/>
    <col min="5" max="5" width="7.7109375" style="30" customWidth="1"/>
    <col min="6" max="6" width="12.42578125" style="30" customWidth="1"/>
    <col min="7" max="7" width="11.28515625" style="30" customWidth="1"/>
    <col min="8" max="8" width="13" style="30" customWidth="1"/>
    <col min="9" max="9" width="14.42578125" style="30" hidden="1" customWidth="1"/>
    <col min="10" max="10" width="16.5703125" style="60" hidden="1" customWidth="1"/>
    <col min="11" max="11" width="16.7109375" style="30" hidden="1" customWidth="1"/>
    <col min="12" max="12" width="17.140625" style="30" hidden="1" customWidth="1"/>
    <col min="13" max="13" width="16.140625" style="30" hidden="1" customWidth="1"/>
    <col min="14" max="14" width="12.5703125" style="30" hidden="1" customWidth="1"/>
    <col min="15" max="15" width="12" style="30" hidden="1" customWidth="1"/>
    <col min="16" max="16" width="15" style="30" hidden="1" customWidth="1"/>
    <col min="17" max="17" width="13.85546875" style="30" hidden="1" customWidth="1"/>
    <col min="18" max="18" width="13.7109375" style="30" hidden="1" customWidth="1"/>
    <col min="19" max="19" width="16.140625" style="30" hidden="1" customWidth="1"/>
    <col min="20" max="20" width="16.28515625" style="30" hidden="1" customWidth="1"/>
    <col min="21" max="21" width="16.140625" style="30" hidden="1" customWidth="1"/>
    <col min="22" max="22" width="14.28515625" style="30" hidden="1" customWidth="1"/>
    <col min="23" max="23" width="13.5703125" style="30" hidden="1" customWidth="1"/>
    <col min="24" max="24" width="12.140625" style="30" hidden="1" customWidth="1"/>
    <col min="25" max="25" width="15.85546875" style="30" hidden="1" customWidth="1"/>
    <col min="26" max="26" width="16.42578125" style="30" hidden="1" customWidth="1"/>
    <col min="27" max="27" width="15.7109375" style="30" hidden="1" customWidth="1"/>
    <col min="28" max="28" width="14.28515625" style="30" hidden="1" customWidth="1"/>
    <col min="29" max="29" width="15.7109375" style="30" hidden="1" customWidth="1"/>
    <col min="30" max="30" width="15.140625" style="30" hidden="1" customWidth="1"/>
    <col min="31" max="31" width="13.28515625" style="30" hidden="1" customWidth="1"/>
    <col min="32" max="32" width="12.85546875" style="30" hidden="1" customWidth="1"/>
    <col min="33" max="33" width="13.5703125" style="30" hidden="1" customWidth="1"/>
    <col min="34" max="34" width="13.28515625" style="30" hidden="1" customWidth="1"/>
    <col min="35" max="35" width="14" style="30" hidden="1" customWidth="1"/>
    <col min="36" max="36" width="14.7109375" style="30" hidden="1" customWidth="1"/>
    <col min="37" max="37" width="15.5703125" style="30" hidden="1" customWidth="1"/>
    <col min="38" max="38" width="10.85546875" style="30" customWidth="1"/>
    <col min="39" max="39" width="11.28515625" style="30" customWidth="1"/>
    <col min="40" max="40" width="15.85546875" style="30" customWidth="1"/>
    <col min="41" max="42" width="15.42578125" style="30" customWidth="1"/>
    <col min="43" max="43" width="18.140625" style="30" customWidth="1"/>
    <col min="44" max="44" width="11.140625" style="30" customWidth="1"/>
    <col min="45" max="45" width="13.140625" style="30" customWidth="1"/>
    <col min="46" max="16384" width="9.140625" style="30"/>
  </cols>
  <sheetData>
    <row r="1" spans="1:39" ht="17.25" customHeight="1">
      <c r="A1" s="41"/>
      <c r="B1" s="41"/>
      <c r="D1" s="149"/>
      <c r="E1" s="288" t="s">
        <v>483</v>
      </c>
      <c r="F1" s="288"/>
      <c r="G1" s="288"/>
      <c r="H1" s="288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</row>
    <row r="2" spans="1:39" ht="18.75" customHeight="1">
      <c r="A2" s="150"/>
      <c r="B2" s="150"/>
      <c r="C2" s="150"/>
      <c r="D2" s="289" t="s">
        <v>297</v>
      </c>
      <c r="E2" s="289"/>
      <c r="F2" s="289"/>
      <c r="G2" s="289"/>
      <c r="H2" s="289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</row>
    <row r="3" spans="1:39" ht="18.75" customHeight="1">
      <c r="A3" s="150"/>
      <c r="B3" s="150"/>
      <c r="C3" s="150"/>
      <c r="D3" s="289" t="s">
        <v>450</v>
      </c>
      <c r="E3" s="289"/>
      <c r="F3" s="289"/>
      <c r="G3" s="289"/>
      <c r="H3" s="289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</row>
    <row r="4" spans="1:39" ht="33.75" hidden="1" customHeight="1">
      <c r="A4" s="292" t="s">
        <v>269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</row>
    <row r="5" spans="1:39" ht="18" customHeight="1">
      <c r="A5" s="42"/>
      <c r="B5" s="42"/>
      <c r="C5" s="42"/>
      <c r="D5" s="42"/>
      <c r="E5" s="42"/>
      <c r="F5" s="128"/>
      <c r="G5" s="128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1"/>
      <c r="AM5" s="41"/>
    </row>
    <row r="6" spans="1:39" ht="50.25" customHeight="1">
      <c r="A6" s="293" t="s">
        <v>453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41"/>
      <c r="AM6" s="41"/>
    </row>
    <row r="7" spans="1:39" ht="20.25" customHeight="1">
      <c r="A7" s="44"/>
      <c r="B7" s="44"/>
      <c r="C7" s="44"/>
      <c r="D7" s="44"/>
      <c r="E7" s="44"/>
      <c r="F7" s="43"/>
      <c r="G7" s="43"/>
      <c r="H7" s="45"/>
      <c r="J7" s="45"/>
      <c r="M7" s="46"/>
      <c r="P7" s="45"/>
      <c r="S7" s="45"/>
      <c r="V7" s="45"/>
      <c r="Y7" s="45"/>
      <c r="AB7" s="45"/>
      <c r="AE7" s="45"/>
      <c r="AH7" s="45"/>
      <c r="AI7" s="45"/>
      <c r="AK7" s="45"/>
      <c r="AM7" s="45" t="s">
        <v>0</v>
      </c>
    </row>
    <row r="8" spans="1:39" s="47" customFormat="1" ht="33.75" customHeight="1">
      <c r="A8" s="290" t="s">
        <v>1</v>
      </c>
      <c r="B8" s="294" t="s">
        <v>2</v>
      </c>
      <c r="C8" s="294" t="s">
        <v>216</v>
      </c>
      <c r="D8" s="294" t="s">
        <v>132</v>
      </c>
      <c r="E8" s="294" t="s">
        <v>217</v>
      </c>
      <c r="F8" s="294" t="s">
        <v>270</v>
      </c>
      <c r="G8" s="294" t="s">
        <v>271</v>
      </c>
      <c r="H8" s="296" t="s">
        <v>218</v>
      </c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/>
      <c r="AM8" s="296"/>
    </row>
    <row r="9" spans="1:39" s="47" customFormat="1" ht="33.75" customHeight="1">
      <c r="A9" s="291"/>
      <c r="B9" s="295"/>
      <c r="C9" s="295"/>
      <c r="D9" s="295"/>
      <c r="E9" s="295"/>
      <c r="F9" s="295"/>
      <c r="G9" s="295"/>
      <c r="H9" s="48" t="s">
        <v>451</v>
      </c>
      <c r="I9" s="49" t="s">
        <v>220</v>
      </c>
      <c r="J9" s="48" t="s">
        <v>219</v>
      </c>
      <c r="K9" s="49" t="s">
        <v>220</v>
      </c>
      <c r="L9" s="49" t="s">
        <v>199</v>
      </c>
      <c r="M9" s="48" t="s">
        <v>219</v>
      </c>
      <c r="N9" s="49" t="s">
        <v>239</v>
      </c>
      <c r="O9" s="49" t="s">
        <v>240</v>
      </c>
      <c r="P9" s="48" t="s">
        <v>219</v>
      </c>
      <c r="Q9" s="49" t="s">
        <v>220</v>
      </c>
      <c r="R9" s="49" t="s">
        <v>243</v>
      </c>
      <c r="S9" s="48" t="s">
        <v>219</v>
      </c>
      <c r="T9" s="49" t="s">
        <v>246</v>
      </c>
      <c r="U9" s="49" t="s">
        <v>247</v>
      </c>
      <c r="V9" s="48" t="s">
        <v>221</v>
      </c>
      <c r="W9" s="49" t="s">
        <v>249</v>
      </c>
      <c r="X9" s="49" t="s">
        <v>250</v>
      </c>
      <c r="Y9" s="48" t="s">
        <v>221</v>
      </c>
      <c r="Z9" s="49" t="s">
        <v>252</v>
      </c>
      <c r="AA9" s="49" t="s">
        <v>253</v>
      </c>
      <c r="AB9" s="48" t="s">
        <v>221</v>
      </c>
      <c r="AC9" s="49" t="s">
        <v>258</v>
      </c>
      <c r="AD9" s="49" t="s">
        <v>259</v>
      </c>
      <c r="AE9" s="48" t="s">
        <v>221</v>
      </c>
      <c r="AF9" s="49" t="s">
        <v>265</v>
      </c>
      <c r="AG9" s="49" t="s">
        <v>266</v>
      </c>
      <c r="AH9" s="48" t="s">
        <v>221</v>
      </c>
      <c r="AI9" s="49" t="s">
        <v>267</v>
      </c>
      <c r="AJ9" s="49" t="s">
        <v>268</v>
      </c>
      <c r="AK9" s="48" t="s">
        <v>221</v>
      </c>
      <c r="AL9" s="48" t="s">
        <v>404</v>
      </c>
      <c r="AM9" s="48" t="s">
        <v>452</v>
      </c>
    </row>
    <row r="10" spans="1:39" s="47" customFormat="1" ht="12" customHeight="1">
      <c r="A10" s="50">
        <v>1</v>
      </c>
      <c r="B10" s="51">
        <v>2</v>
      </c>
      <c r="C10" s="51">
        <v>3</v>
      </c>
      <c r="D10" s="51">
        <v>4</v>
      </c>
      <c r="E10" s="51">
        <v>5</v>
      </c>
      <c r="F10" s="51"/>
      <c r="G10" s="51"/>
      <c r="H10" s="51">
        <v>6</v>
      </c>
      <c r="I10" s="52"/>
      <c r="J10" s="51">
        <v>6</v>
      </c>
      <c r="K10" s="52"/>
      <c r="L10" s="52"/>
      <c r="M10" s="52">
        <v>6</v>
      </c>
      <c r="N10" s="52">
        <v>6</v>
      </c>
      <c r="O10" s="52"/>
      <c r="P10" s="52">
        <v>7</v>
      </c>
      <c r="Q10" s="52">
        <v>6</v>
      </c>
      <c r="R10" s="52"/>
      <c r="S10" s="52">
        <v>7</v>
      </c>
      <c r="T10" s="52">
        <v>6</v>
      </c>
      <c r="U10" s="52"/>
      <c r="V10" s="52">
        <v>7</v>
      </c>
      <c r="W10" s="52">
        <v>6</v>
      </c>
      <c r="X10" s="52"/>
      <c r="Y10" s="52">
        <v>7</v>
      </c>
      <c r="Z10" s="52">
        <v>6</v>
      </c>
      <c r="AA10" s="52"/>
      <c r="AB10" s="52">
        <v>7</v>
      </c>
      <c r="AC10" s="52">
        <v>6</v>
      </c>
      <c r="AD10" s="52"/>
      <c r="AE10" s="52">
        <v>6</v>
      </c>
      <c r="AF10" s="52"/>
      <c r="AG10" s="52"/>
      <c r="AH10" s="52">
        <v>6</v>
      </c>
      <c r="AI10" s="52"/>
      <c r="AJ10" s="52">
        <v>6</v>
      </c>
      <c r="AK10" s="52">
        <v>7</v>
      </c>
      <c r="AL10" s="52">
        <v>7</v>
      </c>
      <c r="AM10" s="52">
        <v>8</v>
      </c>
    </row>
    <row r="11" spans="1:39" s="53" customFormat="1" ht="33" customHeight="1">
      <c r="A11" s="195" t="s">
        <v>112</v>
      </c>
      <c r="B11" s="196">
        <v>901</v>
      </c>
      <c r="C11" s="197"/>
      <c r="D11" s="197"/>
      <c r="E11" s="197"/>
      <c r="F11" s="192">
        <f>F12</f>
        <v>603.5</v>
      </c>
      <c r="G11" s="192">
        <f>G12</f>
        <v>0</v>
      </c>
      <c r="H11" s="192">
        <f>H12</f>
        <v>603.5</v>
      </c>
      <c r="I11" s="194">
        <f>I12</f>
        <v>0</v>
      </c>
      <c r="J11" s="194">
        <f>H11+I11</f>
        <v>603.5</v>
      </c>
      <c r="K11" s="194">
        <f>K12</f>
        <v>0</v>
      </c>
      <c r="L11" s="194">
        <f>L12</f>
        <v>0</v>
      </c>
      <c r="M11" s="194">
        <f>J11+K11+L11</f>
        <v>603.5</v>
      </c>
      <c r="N11" s="194">
        <f>N12</f>
        <v>0</v>
      </c>
      <c r="O11" s="194">
        <f>O12</f>
        <v>0</v>
      </c>
      <c r="P11" s="194">
        <f>M11+N11+O11</f>
        <v>603.5</v>
      </c>
      <c r="Q11" s="194">
        <f>Q12</f>
        <v>0</v>
      </c>
      <c r="R11" s="194">
        <f>R12</f>
        <v>0</v>
      </c>
      <c r="S11" s="194">
        <f>P11+Q11+R11</f>
        <v>603.5</v>
      </c>
      <c r="T11" s="194">
        <f>T12</f>
        <v>0</v>
      </c>
      <c r="U11" s="194">
        <f>U12</f>
        <v>0</v>
      </c>
      <c r="V11" s="194">
        <f>S11+T11+U11</f>
        <v>603.5</v>
      </c>
      <c r="W11" s="194">
        <f>W12</f>
        <v>0</v>
      </c>
      <c r="X11" s="194">
        <f>X12</f>
        <v>0</v>
      </c>
      <c r="Y11" s="194">
        <f>V11+W11+X11</f>
        <v>603.5</v>
      </c>
      <c r="Z11" s="194">
        <f>Z12</f>
        <v>0</v>
      </c>
      <c r="AA11" s="194">
        <f>AA12</f>
        <v>0</v>
      </c>
      <c r="AB11" s="194">
        <f>Y11+Z11+AA11</f>
        <v>603.5</v>
      </c>
      <c r="AC11" s="194">
        <f>AC12</f>
        <v>0</v>
      </c>
      <c r="AD11" s="194">
        <f>AD12</f>
        <v>0</v>
      </c>
      <c r="AE11" s="194">
        <f>AB11+AC11+AD11</f>
        <v>603.5</v>
      </c>
      <c r="AF11" s="194">
        <f>AF12</f>
        <v>0</v>
      </c>
      <c r="AG11" s="194">
        <f>AG12</f>
        <v>0</v>
      </c>
      <c r="AH11" s="194">
        <f>AE11+AF11+AG11</f>
        <v>603.5</v>
      </c>
      <c r="AI11" s="194">
        <f>AI12</f>
        <v>0</v>
      </c>
      <c r="AJ11" s="194">
        <f>AJ12</f>
        <v>0</v>
      </c>
      <c r="AK11" s="194">
        <f>AH11+AI11+AJ11</f>
        <v>603.5</v>
      </c>
      <c r="AL11" s="194">
        <f>AL12</f>
        <v>583.5</v>
      </c>
      <c r="AM11" s="194">
        <f>AM12</f>
        <v>583.5</v>
      </c>
    </row>
    <row r="12" spans="1:39" s="53" customFormat="1" ht="27.75" customHeight="1">
      <c r="A12" s="116" t="s">
        <v>3</v>
      </c>
      <c r="B12" s="265">
        <v>901</v>
      </c>
      <c r="C12" s="59" t="s">
        <v>4</v>
      </c>
      <c r="D12" s="266"/>
      <c r="E12" s="266"/>
      <c r="F12" s="129">
        <f>F13+F19</f>
        <v>603.5</v>
      </c>
      <c r="G12" s="129">
        <f>G13+G19</f>
        <v>0</v>
      </c>
      <c r="H12" s="129">
        <f>H13+H19</f>
        <v>603.5</v>
      </c>
      <c r="I12" s="24">
        <f>I13+I19</f>
        <v>0</v>
      </c>
      <c r="J12" s="24">
        <f t="shared" ref="J12:J94" si="0">H12+I12</f>
        <v>603.5</v>
      </c>
      <c r="K12" s="24">
        <f>K13+K19</f>
        <v>0</v>
      </c>
      <c r="L12" s="24">
        <f>L13+L19</f>
        <v>0</v>
      </c>
      <c r="M12" s="24">
        <f t="shared" ref="M12:M94" si="1">J12+K12+L12</f>
        <v>603.5</v>
      </c>
      <c r="N12" s="24">
        <f>N13+N19</f>
        <v>0</v>
      </c>
      <c r="O12" s="24">
        <f>O13+O19</f>
        <v>0</v>
      </c>
      <c r="P12" s="24">
        <f t="shared" ref="P12:P91" si="2">M12+N12+O12</f>
        <v>603.5</v>
      </c>
      <c r="Q12" s="24">
        <f>Q13+Q19</f>
        <v>0</v>
      </c>
      <c r="R12" s="24">
        <f>R13+R19</f>
        <v>0</v>
      </c>
      <c r="S12" s="24">
        <f t="shared" ref="S12:S91" si="3">P12+Q12+R12</f>
        <v>603.5</v>
      </c>
      <c r="T12" s="24">
        <f>T13+T19</f>
        <v>0</v>
      </c>
      <c r="U12" s="24">
        <f>U13+U19</f>
        <v>0</v>
      </c>
      <c r="V12" s="24">
        <f t="shared" ref="V12:V94" si="4">S12+T12+U12</f>
        <v>603.5</v>
      </c>
      <c r="W12" s="24">
        <f>W13+W19</f>
        <v>0</v>
      </c>
      <c r="X12" s="24">
        <f>X13+X19</f>
        <v>0</v>
      </c>
      <c r="Y12" s="24">
        <f t="shared" ref="Y12:Y94" si="5">V12+W12+X12</f>
        <v>603.5</v>
      </c>
      <c r="Z12" s="24">
        <f>Z13+Z19</f>
        <v>0</v>
      </c>
      <c r="AA12" s="24">
        <f>AA13+AA19</f>
        <v>0</v>
      </c>
      <c r="AB12" s="24">
        <f t="shared" ref="AB12:AB94" si="6">Y12+Z12+AA12</f>
        <v>603.5</v>
      </c>
      <c r="AC12" s="24">
        <f>AC13+AC19</f>
        <v>0</v>
      </c>
      <c r="AD12" s="24">
        <f>AD13+AD19</f>
        <v>0</v>
      </c>
      <c r="AE12" s="24">
        <f t="shared" ref="AE12:AE23" si="7">AB12+AC12+AD12</f>
        <v>603.5</v>
      </c>
      <c r="AF12" s="24">
        <f>AF13+AF19</f>
        <v>0</v>
      </c>
      <c r="AG12" s="24">
        <f>AG13+AG19</f>
        <v>0</v>
      </c>
      <c r="AH12" s="24">
        <f t="shared" ref="AH12:AH93" si="8">AE12+AF12+AG12</f>
        <v>603.5</v>
      </c>
      <c r="AI12" s="24">
        <f>AI13+AI19</f>
        <v>0</v>
      </c>
      <c r="AJ12" s="24">
        <f>AJ13+AJ19</f>
        <v>0</v>
      </c>
      <c r="AK12" s="24">
        <f t="shared" ref="AK12:AK93" si="9">AH12+AI12+AJ12</f>
        <v>603.5</v>
      </c>
      <c r="AL12" s="24">
        <f>AL13+AL19</f>
        <v>583.5</v>
      </c>
      <c r="AM12" s="24">
        <f>AM13+AM19</f>
        <v>583.5</v>
      </c>
    </row>
    <row r="13" spans="1:39" ht="45.75" customHeight="1">
      <c r="A13" s="65" t="s">
        <v>5</v>
      </c>
      <c r="B13" s="55">
        <v>901</v>
      </c>
      <c r="C13" s="56" t="s">
        <v>6</v>
      </c>
      <c r="D13" s="56"/>
      <c r="E13" s="56"/>
      <c r="F13" s="130">
        <f>F14+F17</f>
        <v>583.5</v>
      </c>
      <c r="G13" s="130">
        <f>G14+G17</f>
        <v>0</v>
      </c>
      <c r="H13" s="130">
        <f>H14+H17</f>
        <v>583.5</v>
      </c>
      <c r="I13" s="26">
        <f>I14+I17</f>
        <v>0</v>
      </c>
      <c r="J13" s="26">
        <f t="shared" si="0"/>
        <v>583.5</v>
      </c>
      <c r="K13" s="26">
        <f>K14+K17</f>
        <v>0</v>
      </c>
      <c r="L13" s="26">
        <f>L14+L17</f>
        <v>0</v>
      </c>
      <c r="M13" s="26">
        <f t="shared" si="1"/>
        <v>583.5</v>
      </c>
      <c r="N13" s="26">
        <f>N14+N17</f>
        <v>0</v>
      </c>
      <c r="O13" s="26">
        <f>O14+O17</f>
        <v>0</v>
      </c>
      <c r="P13" s="26">
        <f t="shared" si="2"/>
        <v>583.5</v>
      </c>
      <c r="Q13" s="26">
        <f>Q14+Q17</f>
        <v>0</v>
      </c>
      <c r="R13" s="26">
        <f>R14+R17</f>
        <v>0</v>
      </c>
      <c r="S13" s="26">
        <f t="shared" si="3"/>
        <v>583.5</v>
      </c>
      <c r="T13" s="26">
        <f>T14+T17</f>
        <v>0</v>
      </c>
      <c r="U13" s="26">
        <f>U14+U17</f>
        <v>0</v>
      </c>
      <c r="V13" s="26">
        <f t="shared" si="4"/>
        <v>583.5</v>
      </c>
      <c r="W13" s="26">
        <f>W14+W17</f>
        <v>0</v>
      </c>
      <c r="X13" s="26">
        <f>X14+X17</f>
        <v>0</v>
      </c>
      <c r="Y13" s="26">
        <f t="shared" si="5"/>
        <v>583.5</v>
      </c>
      <c r="Z13" s="26">
        <f>Z14+Z17</f>
        <v>0</v>
      </c>
      <c r="AA13" s="26">
        <f>AA14+AA17</f>
        <v>0</v>
      </c>
      <c r="AB13" s="26">
        <f t="shared" si="6"/>
        <v>583.5</v>
      </c>
      <c r="AC13" s="26">
        <f>AC14+AC17</f>
        <v>0</v>
      </c>
      <c r="AD13" s="26">
        <f>AD14+AD17</f>
        <v>0</v>
      </c>
      <c r="AE13" s="26">
        <f t="shared" si="7"/>
        <v>583.5</v>
      </c>
      <c r="AF13" s="26">
        <f>AF14+AF17</f>
        <v>0</v>
      </c>
      <c r="AG13" s="26">
        <f>AG14+AG17</f>
        <v>0</v>
      </c>
      <c r="AH13" s="26">
        <f t="shared" si="8"/>
        <v>583.5</v>
      </c>
      <c r="AI13" s="26">
        <f>AI14+AI17</f>
        <v>0</v>
      </c>
      <c r="AJ13" s="26">
        <f>AJ14+AJ17</f>
        <v>0</v>
      </c>
      <c r="AK13" s="26">
        <f t="shared" si="9"/>
        <v>583.5</v>
      </c>
      <c r="AL13" s="130">
        <f>AL14+AL17</f>
        <v>583.5</v>
      </c>
      <c r="AM13" s="130">
        <f>AM14+AM17</f>
        <v>583.5</v>
      </c>
    </row>
    <row r="14" spans="1:39" ht="33.75" customHeight="1">
      <c r="A14" s="1" t="s">
        <v>7</v>
      </c>
      <c r="B14" s="57">
        <v>901</v>
      </c>
      <c r="C14" s="8" t="s">
        <v>6</v>
      </c>
      <c r="D14" s="8" t="s">
        <v>154</v>
      </c>
      <c r="E14" s="8"/>
      <c r="F14" s="131">
        <f>F15+F16</f>
        <v>583.5</v>
      </c>
      <c r="G14" s="131">
        <f>G15+G16</f>
        <v>0</v>
      </c>
      <c r="H14" s="131">
        <f>H15+H16</f>
        <v>583.5</v>
      </c>
      <c r="I14" s="6">
        <f>I15+I16</f>
        <v>0</v>
      </c>
      <c r="J14" s="6">
        <f t="shared" si="0"/>
        <v>583.5</v>
      </c>
      <c r="K14" s="6">
        <f t="shared" ref="K14:AM14" si="10">K15+K16</f>
        <v>0</v>
      </c>
      <c r="L14" s="6">
        <f t="shared" si="10"/>
        <v>0</v>
      </c>
      <c r="M14" s="6">
        <f t="shared" si="1"/>
        <v>583.5</v>
      </c>
      <c r="N14" s="6">
        <f t="shared" si="10"/>
        <v>0</v>
      </c>
      <c r="O14" s="6">
        <f t="shared" si="10"/>
        <v>0</v>
      </c>
      <c r="P14" s="6">
        <f t="shared" si="10"/>
        <v>583.5</v>
      </c>
      <c r="Q14" s="6">
        <f t="shared" si="10"/>
        <v>0</v>
      </c>
      <c r="R14" s="6">
        <f t="shared" si="10"/>
        <v>0</v>
      </c>
      <c r="S14" s="6">
        <f t="shared" si="10"/>
        <v>583.5</v>
      </c>
      <c r="T14" s="6">
        <f t="shared" si="10"/>
        <v>0</v>
      </c>
      <c r="U14" s="6">
        <f t="shared" si="10"/>
        <v>0</v>
      </c>
      <c r="V14" s="6">
        <f t="shared" si="4"/>
        <v>583.5</v>
      </c>
      <c r="W14" s="6">
        <f t="shared" si="10"/>
        <v>0</v>
      </c>
      <c r="X14" s="6">
        <f t="shared" si="10"/>
        <v>0</v>
      </c>
      <c r="Y14" s="6">
        <f t="shared" si="5"/>
        <v>583.5</v>
      </c>
      <c r="Z14" s="6">
        <f t="shared" si="10"/>
        <v>0</v>
      </c>
      <c r="AA14" s="6">
        <f t="shared" si="10"/>
        <v>0</v>
      </c>
      <c r="AB14" s="6">
        <f t="shared" si="6"/>
        <v>583.5</v>
      </c>
      <c r="AC14" s="6">
        <f t="shared" si="10"/>
        <v>0</v>
      </c>
      <c r="AD14" s="6">
        <f t="shared" si="10"/>
        <v>0</v>
      </c>
      <c r="AE14" s="6">
        <f t="shared" si="10"/>
        <v>583.5</v>
      </c>
      <c r="AF14" s="6">
        <f t="shared" si="10"/>
        <v>0</v>
      </c>
      <c r="AG14" s="6">
        <f t="shared" si="10"/>
        <v>0</v>
      </c>
      <c r="AH14" s="6">
        <f t="shared" si="8"/>
        <v>583.5</v>
      </c>
      <c r="AI14" s="6">
        <f t="shared" si="10"/>
        <v>0</v>
      </c>
      <c r="AJ14" s="6">
        <f t="shared" si="10"/>
        <v>0</v>
      </c>
      <c r="AK14" s="6">
        <f t="shared" si="9"/>
        <v>583.5</v>
      </c>
      <c r="AL14" s="131">
        <f t="shared" si="10"/>
        <v>583.5</v>
      </c>
      <c r="AM14" s="131">
        <f t="shared" si="10"/>
        <v>583.5</v>
      </c>
    </row>
    <row r="15" spans="1:39" ht="45" customHeight="1">
      <c r="A15" s="1" t="s">
        <v>8</v>
      </c>
      <c r="B15" s="57">
        <v>901</v>
      </c>
      <c r="C15" s="8" t="s">
        <v>6</v>
      </c>
      <c r="D15" s="8" t="s">
        <v>154</v>
      </c>
      <c r="E15" s="8" t="s">
        <v>9</v>
      </c>
      <c r="F15" s="6">
        <v>546.6</v>
      </c>
      <c r="G15" s="6"/>
      <c r="H15" s="6">
        <f t="shared" ref="H15:H22" si="11">F15+G15</f>
        <v>546.6</v>
      </c>
      <c r="I15" s="6"/>
      <c r="J15" s="6">
        <f t="shared" si="0"/>
        <v>546.6</v>
      </c>
      <c r="K15" s="6"/>
      <c r="L15" s="6"/>
      <c r="M15" s="6">
        <f t="shared" si="1"/>
        <v>546.6</v>
      </c>
      <c r="N15" s="6"/>
      <c r="O15" s="6"/>
      <c r="P15" s="6">
        <f t="shared" si="2"/>
        <v>546.6</v>
      </c>
      <c r="Q15" s="6"/>
      <c r="R15" s="6"/>
      <c r="S15" s="6">
        <f t="shared" si="3"/>
        <v>546.6</v>
      </c>
      <c r="T15" s="6"/>
      <c r="U15" s="6"/>
      <c r="V15" s="6">
        <f t="shared" si="4"/>
        <v>546.6</v>
      </c>
      <c r="W15" s="6"/>
      <c r="X15" s="6"/>
      <c r="Y15" s="6">
        <f t="shared" si="5"/>
        <v>546.6</v>
      </c>
      <c r="Z15" s="6"/>
      <c r="AA15" s="6"/>
      <c r="AB15" s="6">
        <f t="shared" si="6"/>
        <v>546.6</v>
      </c>
      <c r="AC15" s="6"/>
      <c r="AD15" s="6"/>
      <c r="AE15" s="6">
        <f t="shared" si="7"/>
        <v>546.6</v>
      </c>
      <c r="AF15" s="6"/>
      <c r="AG15" s="6"/>
      <c r="AH15" s="6">
        <f t="shared" si="8"/>
        <v>546.6</v>
      </c>
      <c r="AI15" s="6"/>
      <c r="AJ15" s="6"/>
      <c r="AK15" s="6">
        <f t="shared" si="9"/>
        <v>546.6</v>
      </c>
      <c r="AL15" s="6">
        <v>546.6</v>
      </c>
      <c r="AM15" s="6">
        <v>546.6</v>
      </c>
    </row>
    <row r="16" spans="1:39" ht="21" customHeight="1">
      <c r="A16" s="1" t="s">
        <v>10</v>
      </c>
      <c r="B16" s="57">
        <v>901</v>
      </c>
      <c r="C16" s="8" t="s">
        <v>6</v>
      </c>
      <c r="D16" s="8" t="s">
        <v>154</v>
      </c>
      <c r="E16" s="8" t="s">
        <v>11</v>
      </c>
      <c r="F16" s="6">
        <v>36.9</v>
      </c>
      <c r="G16" s="6"/>
      <c r="H16" s="6">
        <f t="shared" si="11"/>
        <v>36.9</v>
      </c>
      <c r="I16" s="6"/>
      <c r="J16" s="6">
        <f t="shared" si="0"/>
        <v>36.9</v>
      </c>
      <c r="K16" s="6"/>
      <c r="L16" s="6"/>
      <c r="M16" s="6">
        <f t="shared" si="1"/>
        <v>36.9</v>
      </c>
      <c r="N16" s="6"/>
      <c r="O16" s="6"/>
      <c r="P16" s="6">
        <f t="shared" si="2"/>
        <v>36.9</v>
      </c>
      <c r="Q16" s="6"/>
      <c r="R16" s="6"/>
      <c r="S16" s="6">
        <f t="shared" si="3"/>
        <v>36.9</v>
      </c>
      <c r="T16" s="6"/>
      <c r="U16" s="6"/>
      <c r="V16" s="6">
        <f t="shared" si="4"/>
        <v>36.9</v>
      </c>
      <c r="W16" s="6"/>
      <c r="X16" s="6"/>
      <c r="Y16" s="6">
        <f t="shared" si="5"/>
        <v>36.9</v>
      </c>
      <c r="Z16" s="6"/>
      <c r="AA16" s="6"/>
      <c r="AB16" s="6">
        <f t="shared" si="6"/>
        <v>36.9</v>
      </c>
      <c r="AC16" s="6"/>
      <c r="AD16" s="6"/>
      <c r="AE16" s="6">
        <f t="shared" si="7"/>
        <v>36.9</v>
      </c>
      <c r="AF16" s="6"/>
      <c r="AG16" s="6"/>
      <c r="AH16" s="6">
        <f t="shared" si="8"/>
        <v>36.9</v>
      </c>
      <c r="AI16" s="6"/>
      <c r="AJ16" s="6"/>
      <c r="AK16" s="6">
        <f t="shared" si="9"/>
        <v>36.9</v>
      </c>
      <c r="AL16" s="6">
        <v>36.9</v>
      </c>
      <c r="AM16" s="6">
        <v>36.9</v>
      </c>
    </row>
    <row r="17" spans="1:42" ht="33.75" hidden="1" customHeight="1">
      <c r="A17" s="1" t="s">
        <v>123</v>
      </c>
      <c r="B17" s="57">
        <v>901</v>
      </c>
      <c r="C17" s="8" t="s">
        <v>6</v>
      </c>
      <c r="D17" s="8" t="s">
        <v>155</v>
      </c>
      <c r="E17" s="8"/>
      <c r="F17" s="131">
        <f>F18</f>
        <v>0</v>
      </c>
      <c r="G17" s="131">
        <f>G18</f>
        <v>0</v>
      </c>
      <c r="H17" s="6">
        <f t="shared" si="11"/>
        <v>0</v>
      </c>
      <c r="I17" s="6">
        <f>I18</f>
        <v>0</v>
      </c>
      <c r="J17" s="6">
        <f t="shared" si="0"/>
        <v>0</v>
      </c>
      <c r="K17" s="6">
        <f>K18</f>
        <v>0</v>
      </c>
      <c r="L17" s="6">
        <f>L18</f>
        <v>0</v>
      </c>
      <c r="M17" s="6">
        <f t="shared" si="1"/>
        <v>0</v>
      </c>
      <c r="N17" s="6">
        <f>N18</f>
        <v>0</v>
      </c>
      <c r="O17" s="6">
        <f>O18</f>
        <v>0</v>
      </c>
      <c r="P17" s="6">
        <f t="shared" si="2"/>
        <v>0</v>
      </c>
      <c r="Q17" s="6">
        <f>Q18</f>
        <v>0</v>
      </c>
      <c r="R17" s="6">
        <f>R18</f>
        <v>0</v>
      </c>
      <c r="S17" s="6">
        <f t="shared" si="3"/>
        <v>0</v>
      </c>
      <c r="T17" s="6">
        <f>T18</f>
        <v>0</v>
      </c>
      <c r="U17" s="6">
        <f>U18</f>
        <v>0</v>
      </c>
      <c r="V17" s="6">
        <f t="shared" si="4"/>
        <v>0</v>
      </c>
      <c r="W17" s="6">
        <f>W18</f>
        <v>0</v>
      </c>
      <c r="X17" s="6">
        <f>X18</f>
        <v>0</v>
      </c>
      <c r="Y17" s="6">
        <f t="shared" si="5"/>
        <v>0</v>
      </c>
      <c r="Z17" s="6">
        <f>Z18</f>
        <v>0</v>
      </c>
      <c r="AA17" s="6">
        <f>AA18</f>
        <v>0</v>
      </c>
      <c r="AB17" s="6">
        <f t="shared" si="6"/>
        <v>0</v>
      </c>
      <c r="AC17" s="6">
        <f>AC18</f>
        <v>0</v>
      </c>
      <c r="AD17" s="6">
        <f>AD18</f>
        <v>0</v>
      </c>
      <c r="AE17" s="6">
        <f t="shared" si="7"/>
        <v>0</v>
      </c>
      <c r="AF17" s="6">
        <f>AF18</f>
        <v>0</v>
      </c>
      <c r="AG17" s="6">
        <f>AG18</f>
        <v>0</v>
      </c>
      <c r="AH17" s="6">
        <f t="shared" si="8"/>
        <v>0</v>
      </c>
      <c r="AI17" s="6">
        <f>AI18</f>
        <v>0</v>
      </c>
      <c r="AJ17" s="6">
        <f>AJ18</f>
        <v>0</v>
      </c>
      <c r="AK17" s="6">
        <f t="shared" si="9"/>
        <v>0</v>
      </c>
      <c r="AL17" s="131">
        <f>AL18</f>
        <v>0</v>
      </c>
      <c r="AM17" s="131">
        <f>AM18</f>
        <v>0</v>
      </c>
    </row>
    <row r="18" spans="1:42" ht="21" hidden="1" customHeight="1">
      <c r="A18" s="1" t="s">
        <v>19</v>
      </c>
      <c r="B18" s="57">
        <v>901</v>
      </c>
      <c r="C18" s="8" t="s">
        <v>6</v>
      </c>
      <c r="D18" s="8" t="s">
        <v>155</v>
      </c>
      <c r="E18" s="8" t="s">
        <v>20</v>
      </c>
      <c r="F18" s="6"/>
      <c r="G18" s="6"/>
      <c r="H18" s="6">
        <f t="shared" si="11"/>
        <v>0</v>
      </c>
      <c r="I18" s="6"/>
      <c r="J18" s="6">
        <f t="shared" si="0"/>
        <v>0</v>
      </c>
      <c r="K18" s="6"/>
      <c r="L18" s="6"/>
      <c r="M18" s="6">
        <f t="shared" si="1"/>
        <v>0</v>
      </c>
      <c r="N18" s="6"/>
      <c r="O18" s="6"/>
      <c r="P18" s="6">
        <f t="shared" si="2"/>
        <v>0</v>
      </c>
      <c r="Q18" s="6"/>
      <c r="R18" s="6"/>
      <c r="S18" s="6">
        <f t="shared" si="3"/>
        <v>0</v>
      </c>
      <c r="T18" s="6"/>
      <c r="U18" s="6"/>
      <c r="V18" s="6">
        <f t="shared" si="4"/>
        <v>0</v>
      </c>
      <c r="W18" s="6"/>
      <c r="X18" s="6"/>
      <c r="Y18" s="6">
        <f t="shared" si="5"/>
        <v>0</v>
      </c>
      <c r="Z18" s="6"/>
      <c r="AA18" s="6"/>
      <c r="AB18" s="6">
        <f t="shared" si="6"/>
        <v>0</v>
      </c>
      <c r="AC18" s="6"/>
      <c r="AD18" s="6"/>
      <c r="AE18" s="6">
        <f t="shared" si="7"/>
        <v>0</v>
      </c>
      <c r="AF18" s="6"/>
      <c r="AG18" s="6"/>
      <c r="AH18" s="6">
        <f t="shared" si="8"/>
        <v>0</v>
      </c>
      <c r="AI18" s="6"/>
      <c r="AJ18" s="6"/>
      <c r="AK18" s="6">
        <f t="shared" si="9"/>
        <v>0</v>
      </c>
      <c r="AL18" s="6"/>
      <c r="AM18" s="6"/>
    </row>
    <row r="19" spans="1:42" ht="21" customHeight="1">
      <c r="A19" s="1" t="s">
        <v>23</v>
      </c>
      <c r="B19" s="55">
        <v>901</v>
      </c>
      <c r="C19" s="56" t="s">
        <v>24</v>
      </c>
      <c r="D19" s="56"/>
      <c r="E19" s="56"/>
      <c r="F19" s="130">
        <f>F20</f>
        <v>20</v>
      </c>
      <c r="G19" s="130"/>
      <c r="H19" s="130">
        <f>H20</f>
        <v>20</v>
      </c>
      <c r="I19" s="130">
        <f t="shared" ref="I19:AM19" si="12">I20</f>
        <v>0</v>
      </c>
      <c r="J19" s="130">
        <f t="shared" si="0"/>
        <v>20</v>
      </c>
      <c r="K19" s="130">
        <f t="shared" si="12"/>
        <v>0</v>
      </c>
      <c r="L19" s="130">
        <f t="shared" si="12"/>
        <v>0</v>
      </c>
      <c r="M19" s="130">
        <f t="shared" si="1"/>
        <v>20</v>
      </c>
      <c r="N19" s="130">
        <f t="shared" si="12"/>
        <v>0</v>
      </c>
      <c r="O19" s="130">
        <f t="shared" si="12"/>
        <v>0</v>
      </c>
      <c r="P19" s="130">
        <f t="shared" si="12"/>
        <v>20</v>
      </c>
      <c r="Q19" s="130">
        <f t="shared" si="12"/>
        <v>0</v>
      </c>
      <c r="R19" s="130">
        <f t="shared" si="12"/>
        <v>0</v>
      </c>
      <c r="S19" s="130">
        <f t="shared" si="12"/>
        <v>20</v>
      </c>
      <c r="T19" s="130">
        <f t="shared" si="12"/>
        <v>0</v>
      </c>
      <c r="U19" s="130">
        <f t="shared" si="12"/>
        <v>0</v>
      </c>
      <c r="V19" s="130">
        <f t="shared" si="4"/>
        <v>20</v>
      </c>
      <c r="W19" s="130">
        <f t="shared" si="12"/>
        <v>0</v>
      </c>
      <c r="X19" s="130">
        <f t="shared" si="12"/>
        <v>0</v>
      </c>
      <c r="Y19" s="130">
        <f t="shared" si="5"/>
        <v>20</v>
      </c>
      <c r="Z19" s="130">
        <f t="shared" si="12"/>
        <v>0</v>
      </c>
      <c r="AA19" s="130">
        <f t="shared" si="12"/>
        <v>0</v>
      </c>
      <c r="AB19" s="130">
        <f t="shared" si="6"/>
        <v>20</v>
      </c>
      <c r="AC19" s="130">
        <f t="shared" si="12"/>
        <v>0</v>
      </c>
      <c r="AD19" s="130">
        <f t="shared" si="12"/>
        <v>0</v>
      </c>
      <c r="AE19" s="130">
        <f t="shared" si="12"/>
        <v>20</v>
      </c>
      <c r="AF19" s="130">
        <f t="shared" si="12"/>
        <v>0</v>
      </c>
      <c r="AG19" s="130">
        <f t="shared" si="12"/>
        <v>0</v>
      </c>
      <c r="AH19" s="130">
        <f t="shared" si="8"/>
        <v>20</v>
      </c>
      <c r="AI19" s="130">
        <f t="shared" si="12"/>
        <v>0</v>
      </c>
      <c r="AJ19" s="130">
        <f t="shared" si="12"/>
        <v>0</v>
      </c>
      <c r="AK19" s="130">
        <f t="shared" si="9"/>
        <v>20</v>
      </c>
      <c r="AL19" s="130">
        <f t="shared" si="12"/>
        <v>0</v>
      </c>
      <c r="AM19" s="130">
        <f t="shared" si="12"/>
        <v>0</v>
      </c>
    </row>
    <row r="20" spans="1:42" ht="33.75" customHeight="1">
      <c r="A20" s="1" t="s">
        <v>123</v>
      </c>
      <c r="B20" s="57">
        <v>901</v>
      </c>
      <c r="C20" s="8" t="s">
        <v>24</v>
      </c>
      <c r="D20" s="8" t="s">
        <v>222</v>
      </c>
      <c r="E20" s="8"/>
      <c r="F20" s="6">
        <f>F23</f>
        <v>20</v>
      </c>
      <c r="G20" s="6"/>
      <c r="H20" s="6">
        <f>H23</f>
        <v>20</v>
      </c>
      <c r="I20" s="6">
        <f>I21</f>
        <v>0</v>
      </c>
      <c r="J20" s="6">
        <f t="shared" si="0"/>
        <v>20</v>
      </c>
      <c r="K20" s="6">
        <f>K21</f>
        <v>0</v>
      </c>
      <c r="L20" s="6">
        <f>L21</f>
        <v>0</v>
      </c>
      <c r="M20" s="6">
        <f t="shared" si="1"/>
        <v>20</v>
      </c>
      <c r="N20" s="6">
        <f>N21</f>
        <v>0</v>
      </c>
      <c r="O20" s="6">
        <f>O21</f>
        <v>0</v>
      </c>
      <c r="P20" s="6">
        <f t="shared" si="2"/>
        <v>20</v>
      </c>
      <c r="Q20" s="6">
        <f>Q21</f>
        <v>0</v>
      </c>
      <c r="R20" s="6">
        <f>R21</f>
        <v>0</v>
      </c>
      <c r="S20" s="6">
        <f t="shared" si="3"/>
        <v>20</v>
      </c>
      <c r="T20" s="6">
        <f>T21</f>
        <v>0</v>
      </c>
      <c r="U20" s="6">
        <f>U21</f>
        <v>0</v>
      </c>
      <c r="V20" s="6">
        <f t="shared" si="4"/>
        <v>20</v>
      </c>
      <c r="W20" s="6">
        <f>W21</f>
        <v>0</v>
      </c>
      <c r="X20" s="6">
        <f>X21</f>
        <v>0</v>
      </c>
      <c r="Y20" s="6">
        <f t="shared" si="5"/>
        <v>20</v>
      </c>
      <c r="Z20" s="6">
        <f>Z21</f>
        <v>0</v>
      </c>
      <c r="AA20" s="6">
        <f>AA21+AA22+AA23</f>
        <v>0</v>
      </c>
      <c r="AB20" s="6">
        <f t="shared" si="6"/>
        <v>20</v>
      </c>
      <c r="AC20" s="6">
        <f>AC21</f>
        <v>0</v>
      </c>
      <c r="AD20" s="6">
        <f>AD21</f>
        <v>0</v>
      </c>
      <c r="AE20" s="6">
        <f t="shared" si="7"/>
        <v>20</v>
      </c>
      <c r="AF20" s="6">
        <f>AF21</f>
        <v>0</v>
      </c>
      <c r="AG20" s="6">
        <f>AG21</f>
        <v>0</v>
      </c>
      <c r="AH20" s="6">
        <f t="shared" si="8"/>
        <v>20</v>
      </c>
      <c r="AI20" s="6">
        <f>AI21</f>
        <v>0</v>
      </c>
      <c r="AJ20" s="6">
        <f>AJ21</f>
        <v>0</v>
      </c>
      <c r="AK20" s="6">
        <f t="shared" si="9"/>
        <v>20</v>
      </c>
      <c r="AL20" s="6">
        <f t="shared" ref="AL20:AM20" si="13">AL23</f>
        <v>0</v>
      </c>
      <c r="AM20" s="6">
        <f t="shared" si="13"/>
        <v>0</v>
      </c>
    </row>
    <row r="21" spans="1:42" ht="21.75" hidden="1" customHeight="1">
      <c r="A21" s="1" t="s">
        <v>10</v>
      </c>
      <c r="B21" s="57">
        <v>901</v>
      </c>
      <c r="C21" s="8" t="s">
        <v>24</v>
      </c>
      <c r="D21" s="8" t="s">
        <v>182</v>
      </c>
      <c r="E21" s="8" t="s">
        <v>11</v>
      </c>
      <c r="F21" s="6"/>
      <c r="G21" s="6"/>
      <c r="H21" s="6">
        <f t="shared" si="11"/>
        <v>0</v>
      </c>
      <c r="I21" s="6"/>
      <c r="J21" s="6">
        <f t="shared" si="0"/>
        <v>0</v>
      </c>
      <c r="K21" s="6"/>
      <c r="L21" s="6"/>
      <c r="M21" s="6">
        <f t="shared" si="1"/>
        <v>0</v>
      </c>
      <c r="N21" s="6"/>
      <c r="O21" s="6"/>
      <c r="P21" s="6">
        <f t="shared" si="2"/>
        <v>0</v>
      </c>
      <c r="Q21" s="6"/>
      <c r="R21" s="6"/>
      <c r="S21" s="6">
        <f t="shared" si="3"/>
        <v>0</v>
      </c>
      <c r="T21" s="6"/>
      <c r="U21" s="6"/>
      <c r="V21" s="6">
        <f t="shared" si="4"/>
        <v>0</v>
      </c>
      <c r="W21" s="6"/>
      <c r="X21" s="6"/>
      <c r="Y21" s="6">
        <f t="shared" si="5"/>
        <v>0</v>
      </c>
      <c r="Z21" s="6"/>
      <c r="AA21" s="6"/>
      <c r="AB21" s="6">
        <f t="shared" si="6"/>
        <v>0</v>
      </c>
      <c r="AC21" s="6"/>
      <c r="AD21" s="6"/>
      <c r="AE21" s="6">
        <f t="shared" si="7"/>
        <v>0</v>
      </c>
      <c r="AF21" s="6"/>
      <c r="AG21" s="6"/>
      <c r="AH21" s="6">
        <f t="shared" si="8"/>
        <v>0</v>
      </c>
      <c r="AI21" s="6"/>
      <c r="AJ21" s="6"/>
      <c r="AK21" s="6">
        <f t="shared" si="9"/>
        <v>0</v>
      </c>
      <c r="AL21" s="6"/>
      <c r="AM21" s="6"/>
    </row>
    <row r="22" spans="1:42" ht="35.25" hidden="1" customHeight="1">
      <c r="A22" s="1" t="s">
        <v>256</v>
      </c>
      <c r="B22" s="57">
        <v>901</v>
      </c>
      <c r="C22" s="8" t="s">
        <v>24</v>
      </c>
      <c r="D22" s="8" t="s">
        <v>222</v>
      </c>
      <c r="E22" s="8" t="s">
        <v>11</v>
      </c>
      <c r="F22" s="6"/>
      <c r="G22" s="6"/>
      <c r="H22" s="6">
        <f t="shared" si="11"/>
        <v>0</v>
      </c>
      <c r="I22" s="6"/>
      <c r="J22" s="6"/>
      <c r="K22" s="6"/>
      <c r="L22" s="6"/>
      <c r="M22" s="6"/>
      <c r="N22" s="6"/>
      <c r="O22" s="6"/>
      <c r="P22" s="6">
        <f t="shared" si="2"/>
        <v>0</v>
      </c>
      <c r="Q22" s="6"/>
      <c r="R22" s="6"/>
      <c r="S22" s="6">
        <f t="shared" si="3"/>
        <v>0</v>
      </c>
      <c r="T22" s="6"/>
      <c r="U22" s="6"/>
      <c r="V22" s="6"/>
      <c r="W22" s="6"/>
      <c r="X22" s="6"/>
      <c r="Y22" s="6">
        <f t="shared" si="5"/>
        <v>0</v>
      </c>
      <c r="Z22" s="6"/>
      <c r="AA22" s="6"/>
      <c r="AB22" s="6">
        <f t="shared" si="6"/>
        <v>0</v>
      </c>
      <c r="AC22" s="6"/>
      <c r="AD22" s="6"/>
      <c r="AE22" s="6">
        <f t="shared" si="7"/>
        <v>0</v>
      </c>
      <c r="AF22" s="6"/>
      <c r="AG22" s="6"/>
      <c r="AH22" s="6">
        <f t="shared" si="8"/>
        <v>0</v>
      </c>
      <c r="AI22" s="6"/>
      <c r="AJ22" s="6"/>
      <c r="AK22" s="6">
        <f t="shared" si="9"/>
        <v>0</v>
      </c>
      <c r="AL22" s="6"/>
      <c r="AM22" s="6"/>
    </row>
    <row r="23" spans="1:42" ht="33.75" customHeight="1">
      <c r="A23" s="1" t="s">
        <v>68</v>
      </c>
      <c r="B23" s="57">
        <v>901</v>
      </c>
      <c r="C23" s="8" t="s">
        <v>24</v>
      </c>
      <c r="D23" s="4" t="s">
        <v>223</v>
      </c>
      <c r="E23" s="4" t="s">
        <v>69</v>
      </c>
      <c r="F23" s="28">
        <v>20</v>
      </c>
      <c r="G23" s="28"/>
      <c r="H23" s="6">
        <f>F23+G23</f>
        <v>20</v>
      </c>
      <c r="I23" s="6"/>
      <c r="J23" s="6">
        <f t="shared" si="0"/>
        <v>20</v>
      </c>
      <c r="K23" s="6"/>
      <c r="L23" s="6"/>
      <c r="M23" s="6">
        <f t="shared" si="1"/>
        <v>20</v>
      </c>
      <c r="N23" s="6"/>
      <c r="O23" s="6"/>
      <c r="P23" s="6">
        <f t="shared" si="2"/>
        <v>20</v>
      </c>
      <c r="Q23" s="6"/>
      <c r="R23" s="6"/>
      <c r="S23" s="6">
        <f t="shared" si="3"/>
        <v>20</v>
      </c>
      <c r="T23" s="6"/>
      <c r="U23" s="6"/>
      <c r="V23" s="6">
        <f t="shared" si="4"/>
        <v>20</v>
      </c>
      <c r="W23" s="6"/>
      <c r="X23" s="6"/>
      <c r="Y23" s="6">
        <f t="shared" si="5"/>
        <v>20</v>
      </c>
      <c r="Z23" s="6"/>
      <c r="AA23" s="6"/>
      <c r="AB23" s="6">
        <f t="shared" si="6"/>
        <v>20</v>
      </c>
      <c r="AC23" s="6"/>
      <c r="AD23" s="6"/>
      <c r="AE23" s="6">
        <f t="shared" si="7"/>
        <v>20</v>
      </c>
      <c r="AF23" s="6"/>
      <c r="AG23" s="6"/>
      <c r="AH23" s="6">
        <f t="shared" si="8"/>
        <v>20</v>
      </c>
      <c r="AI23" s="6"/>
      <c r="AJ23" s="6"/>
      <c r="AK23" s="6">
        <f t="shared" si="9"/>
        <v>20</v>
      </c>
      <c r="AL23" s="28"/>
      <c r="AM23" s="28"/>
    </row>
    <row r="24" spans="1:42" ht="21.75" customHeight="1">
      <c r="A24" s="19"/>
      <c r="B24" s="25"/>
      <c r="C24" s="8"/>
      <c r="D24" s="8"/>
      <c r="E24" s="8"/>
      <c r="F24" s="6"/>
      <c r="G24" s="6"/>
      <c r="H24" s="6"/>
      <c r="I24" s="6"/>
      <c r="J24" s="6"/>
      <c r="K24" s="6"/>
      <c r="L24" s="6"/>
      <c r="M24" s="6"/>
      <c r="N24" s="6"/>
      <c r="O24" s="6"/>
      <c r="P24" s="6">
        <f t="shared" si="2"/>
        <v>0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>
        <f t="shared" si="9"/>
        <v>0</v>
      </c>
      <c r="AL24" s="6"/>
      <c r="AM24" s="6"/>
    </row>
    <row r="25" spans="1:42" s="53" customFormat="1" ht="33.75" customHeight="1">
      <c r="A25" s="198" t="s">
        <v>12</v>
      </c>
      <c r="B25" s="196">
        <v>902</v>
      </c>
      <c r="C25" s="191"/>
      <c r="D25" s="191"/>
      <c r="E25" s="191"/>
      <c r="F25" s="192">
        <f>F26+F93+F104+F140+F193+F208+F235+F180+F224</f>
        <v>62840.800000000003</v>
      </c>
      <c r="G25" s="192">
        <f>G26+G93+G104+G140+G193+G208+G224+G180+G235</f>
        <v>31891.9</v>
      </c>
      <c r="H25" s="194">
        <f t="shared" ref="H25:H62" si="14">F25+G25</f>
        <v>94732.700000000012</v>
      </c>
      <c r="I25" s="194" t="e">
        <f>I26+I93+I104+I140+I193+I208+I224+I235</f>
        <v>#REF!</v>
      </c>
      <c r="J25" s="194" t="e">
        <f t="shared" si="0"/>
        <v>#REF!</v>
      </c>
      <c r="K25" s="194" t="e">
        <f>K26+K93+K104+K140+K193+K208+K224+K235</f>
        <v>#REF!</v>
      </c>
      <c r="L25" s="194" t="e">
        <f>L26+L93+L104+L140+L193+L208+L224+L235</f>
        <v>#REF!</v>
      </c>
      <c r="M25" s="194" t="e">
        <f t="shared" si="1"/>
        <v>#REF!</v>
      </c>
      <c r="N25" s="194" t="e">
        <f t="shared" ref="N25:U25" si="15">N26+N93+N104+N140+N193+N208+N224+N235</f>
        <v>#REF!</v>
      </c>
      <c r="O25" s="194" t="e">
        <f t="shared" si="15"/>
        <v>#REF!</v>
      </c>
      <c r="P25" s="194" t="e">
        <f t="shared" si="15"/>
        <v>#REF!</v>
      </c>
      <c r="Q25" s="194" t="e">
        <f t="shared" si="15"/>
        <v>#REF!</v>
      </c>
      <c r="R25" s="194" t="e">
        <f t="shared" si="15"/>
        <v>#REF!</v>
      </c>
      <c r="S25" s="194" t="e">
        <f t="shared" si="15"/>
        <v>#REF!</v>
      </c>
      <c r="T25" s="194" t="e">
        <f t="shared" si="15"/>
        <v>#REF!</v>
      </c>
      <c r="U25" s="194" t="e">
        <f t="shared" si="15"/>
        <v>#REF!</v>
      </c>
      <c r="V25" s="194" t="e">
        <f t="shared" si="4"/>
        <v>#REF!</v>
      </c>
      <c r="W25" s="194" t="e">
        <f>W26+W93+W104+W140+W193+W208+W224+W235</f>
        <v>#REF!</v>
      </c>
      <c r="X25" s="194" t="e">
        <f>X26+X93+X104+X140+X193+X208+X224+X235</f>
        <v>#REF!</v>
      </c>
      <c r="Y25" s="194" t="e">
        <f t="shared" si="5"/>
        <v>#REF!</v>
      </c>
      <c r="Z25" s="194" t="e">
        <f>Z26+Z93+Z104+Z140+Z193+Z208+Z224+Z235</f>
        <v>#REF!</v>
      </c>
      <c r="AA25" s="194" t="e">
        <f>AA26+AA93+AA104+AA140+AA193+AA208+AA224+AA235</f>
        <v>#REF!</v>
      </c>
      <c r="AB25" s="193" t="e">
        <f t="shared" si="6"/>
        <v>#REF!</v>
      </c>
      <c r="AC25" s="194" t="e">
        <f>AC26+AC93+AC104+AC140+AC193+AC208+AC224+AC235</f>
        <v>#REF!</v>
      </c>
      <c r="AD25" s="194" t="e">
        <f>AD26+AD93+AD104+AD140+AD193+AD208+AD224+AD235</f>
        <v>#REF!</v>
      </c>
      <c r="AE25" s="194" t="e">
        <f>AB25+AC25+AD25</f>
        <v>#REF!</v>
      </c>
      <c r="AF25" s="194" t="e">
        <f>AF26+AF93+AF104+AF140+AF193+AF208+AF224+AF235</f>
        <v>#REF!</v>
      </c>
      <c r="AG25" s="194" t="e">
        <f>AG26+AG93+AG104+AG140+AG193+AG208+AG224+AG235</f>
        <v>#REF!</v>
      </c>
      <c r="AH25" s="194" t="e">
        <f t="shared" si="8"/>
        <v>#REF!</v>
      </c>
      <c r="AI25" s="194" t="e">
        <f>AI26+AI93+AI104+AI140+AI193+AI208+AI224+AI235</f>
        <v>#REF!</v>
      </c>
      <c r="AJ25" s="194" t="e">
        <f>AJ26+AJ93+AJ104+AJ140+AJ193+AJ208+AJ224+AJ235</f>
        <v>#REF!</v>
      </c>
      <c r="AK25" s="193" t="e">
        <f t="shared" si="9"/>
        <v>#REF!</v>
      </c>
      <c r="AL25" s="192">
        <f>AL26+AL93+AL104+AL140+AL193+AL208+AL224+AL235+AL180</f>
        <v>71996.399999999994</v>
      </c>
      <c r="AM25" s="192">
        <f>AM26+AM93+AM104+AM140+AM193+AM208+AM224+AM235</f>
        <v>66180.800000000003</v>
      </c>
      <c r="AN25" s="60"/>
      <c r="AO25" s="60"/>
      <c r="AP25" s="60"/>
    </row>
    <row r="26" spans="1:42" s="53" customFormat="1" ht="33.75" customHeight="1">
      <c r="A26" s="116" t="s">
        <v>3</v>
      </c>
      <c r="B26" s="55">
        <v>902</v>
      </c>
      <c r="C26" s="56" t="s">
        <v>4</v>
      </c>
      <c r="D26" s="56"/>
      <c r="E26" s="56"/>
      <c r="F26" s="130">
        <f>F27+F31+F54+F58+F61</f>
        <v>38897.4</v>
      </c>
      <c r="G26" s="130">
        <f>G31+G54+G58+G61</f>
        <v>2289.2000000000003</v>
      </c>
      <c r="H26" s="24">
        <f t="shared" si="14"/>
        <v>41186.6</v>
      </c>
      <c r="I26" s="26">
        <f>I31+I54+I58+I61</f>
        <v>0</v>
      </c>
      <c r="J26" s="24">
        <f t="shared" si="0"/>
        <v>41186.6</v>
      </c>
      <c r="K26" s="26">
        <f>K31+K54+K58+K61</f>
        <v>0</v>
      </c>
      <c r="L26" s="26">
        <f>L31+L54+L58+L61</f>
        <v>0</v>
      </c>
      <c r="M26" s="24">
        <f t="shared" si="1"/>
        <v>41186.6</v>
      </c>
      <c r="N26" s="26">
        <f t="shared" ref="N26:U26" si="16">N31+N54+N58+N61</f>
        <v>0</v>
      </c>
      <c r="O26" s="26">
        <f t="shared" si="16"/>
        <v>0</v>
      </c>
      <c r="P26" s="26">
        <f t="shared" si="16"/>
        <v>39360.199999999997</v>
      </c>
      <c r="Q26" s="26">
        <f t="shared" si="16"/>
        <v>0</v>
      </c>
      <c r="R26" s="26">
        <f t="shared" si="16"/>
        <v>0</v>
      </c>
      <c r="S26" s="26">
        <f t="shared" si="16"/>
        <v>39277.800000000003</v>
      </c>
      <c r="T26" s="26">
        <f t="shared" si="16"/>
        <v>0</v>
      </c>
      <c r="U26" s="26">
        <f t="shared" si="16"/>
        <v>0</v>
      </c>
      <c r="V26" s="26">
        <f t="shared" si="4"/>
        <v>39277.800000000003</v>
      </c>
      <c r="W26" s="26">
        <f>W31+W54+W58+W61</f>
        <v>0</v>
      </c>
      <c r="X26" s="26">
        <f>X31+X54+X58+X61</f>
        <v>0</v>
      </c>
      <c r="Y26" s="26">
        <f t="shared" si="5"/>
        <v>39277.800000000003</v>
      </c>
      <c r="Z26" s="26">
        <f>Z31+Z54+Z58+Z61</f>
        <v>0</v>
      </c>
      <c r="AA26" s="26">
        <f>AA31+AA54+AA58+AA61</f>
        <v>0</v>
      </c>
      <c r="AB26" s="6">
        <f t="shared" si="6"/>
        <v>39277.800000000003</v>
      </c>
      <c r="AC26" s="26">
        <f>AC31+AC54+AC58+AC61</f>
        <v>0</v>
      </c>
      <c r="AD26" s="26">
        <f>AD31+AD54+AD58+AD61</f>
        <v>0</v>
      </c>
      <c r="AE26" s="26">
        <f>AE31+AE54+AE58+AE61</f>
        <v>39277.800000000003</v>
      </c>
      <c r="AF26" s="26">
        <f>AF31+AF54+AF58+AF61</f>
        <v>0</v>
      </c>
      <c r="AG26" s="26">
        <f>AG31+AG54+AG58+AG61</f>
        <v>0</v>
      </c>
      <c r="AH26" s="24">
        <f t="shared" si="8"/>
        <v>39277.800000000003</v>
      </c>
      <c r="AI26" s="26">
        <f>AI31+AI54+AI58+AI61</f>
        <v>0</v>
      </c>
      <c r="AJ26" s="26">
        <f>AJ31+AJ54+AJ58+AJ61</f>
        <v>0</v>
      </c>
      <c r="AK26" s="6">
        <f t="shared" si="9"/>
        <v>39277.800000000003</v>
      </c>
      <c r="AL26" s="130">
        <f>AL31+AL54+AL58+AL61+AL27</f>
        <v>40805.199999999997</v>
      </c>
      <c r="AM26" s="130">
        <f>AM31+AM54+AM58+AM61+AM27+AM180</f>
        <v>44400</v>
      </c>
      <c r="AN26" s="61"/>
      <c r="AO26" s="61"/>
      <c r="AP26" s="61"/>
    </row>
    <row r="27" spans="1:42" s="53" customFormat="1" ht="33.75" customHeight="1">
      <c r="A27" s="117" t="s">
        <v>272</v>
      </c>
      <c r="B27" s="55">
        <v>902</v>
      </c>
      <c r="C27" s="56" t="s">
        <v>273</v>
      </c>
      <c r="D27" s="56"/>
      <c r="E27" s="56"/>
      <c r="F27" s="130">
        <f>F28</f>
        <v>1826.4</v>
      </c>
      <c r="G27" s="130">
        <f>G28</f>
        <v>0</v>
      </c>
      <c r="H27" s="26">
        <f t="shared" si="14"/>
        <v>1826.4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130">
        <f t="shared" ref="AL27:AM29" si="17">AL28</f>
        <v>1826.4</v>
      </c>
      <c r="AM27" s="130">
        <f t="shared" si="17"/>
        <v>1826.4</v>
      </c>
      <c r="AN27" s="61"/>
      <c r="AO27" s="61"/>
      <c r="AP27" s="61"/>
    </row>
    <row r="28" spans="1:42" s="53" customFormat="1" ht="33.75" customHeight="1">
      <c r="A28" s="2" t="s">
        <v>274</v>
      </c>
      <c r="B28" s="57">
        <v>902</v>
      </c>
      <c r="C28" s="8" t="s">
        <v>273</v>
      </c>
      <c r="D28" s="59"/>
      <c r="E28" s="59"/>
      <c r="F28" s="131">
        <f>F29</f>
        <v>1826.4</v>
      </c>
      <c r="G28" s="131">
        <f>G29</f>
        <v>0</v>
      </c>
      <c r="H28" s="6">
        <f t="shared" si="14"/>
        <v>1826.4</v>
      </c>
      <c r="I28" s="26"/>
      <c r="J28" s="24"/>
      <c r="K28" s="26"/>
      <c r="L28" s="26"/>
      <c r="M28" s="24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6"/>
      <c r="AC28" s="26"/>
      <c r="AD28" s="26"/>
      <c r="AE28" s="26"/>
      <c r="AF28" s="26"/>
      <c r="AG28" s="26"/>
      <c r="AH28" s="24"/>
      <c r="AI28" s="26"/>
      <c r="AJ28" s="26"/>
      <c r="AK28" s="6"/>
      <c r="AL28" s="131">
        <f t="shared" si="17"/>
        <v>1826.4</v>
      </c>
      <c r="AM28" s="131">
        <f t="shared" si="17"/>
        <v>1826.4</v>
      </c>
      <c r="AN28" s="61"/>
      <c r="AO28" s="61"/>
      <c r="AP28" s="61"/>
    </row>
    <row r="29" spans="1:42" s="53" customFormat="1" ht="33.75" customHeight="1">
      <c r="A29" s="1" t="s">
        <v>7</v>
      </c>
      <c r="B29" s="57">
        <v>902</v>
      </c>
      <c r="C29" s="8" t="s">
        <v>273</v>
      </c>
      <c r="D29" s="8" t="s">
        <v>154</v>
      </c>
      <c r="E29" s="8"/>
      <c r="F29" s="131">
        <f>F30</f>
        <v>1826.4</v>
      </c>
      <c r="G29" s="130"/>
      <c r="H29" s="6">
        <f t="shared" si="14"/>
        <v>1826.4</v>
      </c>
      <c r="I29" s="26"/>
      <c r="J29" s="24"/>
      <c r="K29" s="26"/>
      <c r="L29" s="26"/>
      <c r="M29" s="24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6"/>
      <c r="AC29" s="26"/>
      <c r="AD29" s="26"/>
      <c r="AE29" s="26"/>
      <c r="AF29" s="26"/>
      <c r="AG29" s="26"/>
      <c r="AH29" s="24"/>
      <c r="AI29" s="26"/>
      <c r="AJ29" s="26"/>
      <c r="AK29" s="6"/>
      <c r="AL29" s="131">
        <f t="shared" si="17"/>
        <v>1826.4</v>
      </c>
      <c r="AM29" s="131">
        <f t="shared" si="17"/>
        <v>1826.4</v>
      </c>
      <c r="AN29" s="61"/>
      <c r="AO29" s="61"/>
      <c r="AP29" s="61"/>
    </row>
    <row r="30" spans="1:42" s="53" customFormat="1" ht="33.75" customHeight="1">
      <c r="A30" s="1" t="s">
        <v>8</v>
      </c>
      <c r="B30" s="57">
        <v>902</v>
      </c>
      <c r="C30" s="8" t="s">
        <v>273</v>
      </c>
      <c r="D30" s="8" t="s">
        <v>154</v>
      </c>
      <c r="E30" s="8" t="s">
        <v>9</v>
      </c>
      <c r="F30" s="6">
        <v>1826.4</v>
      </c>
      <c r="G30" s="26"/>
      <c r="H30" s="6">
        <f t="shared" si="14"/>
        <v>1826.4</v>
      </c>
      <c r="I30" s="26"/>
      <c r="J30" s="24"/>
      <c r="K30" s="26"/>
      <c r="L30" s="26"/>
      <c r="M30" s="24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6"/>
      <c r="AC30" s="26"/>
      <c r="AD30" s="26"/>
      <c r="AE30" s="26"/>
      <c r="AF30" s="26"/>
      <c r="AG30" s="26"/>
      <c r="AH30" s="24"/>
      <c r="AI30" s="26"/>
      <c r="AJ30" s="26"/>
      <c r="AK30" s="6"/>
      <c r="AL30" s="6">
        <v>1826.4</v>
      </c>
      <c r="AM30" s="6">
        <v>1826.4</v>
      </c>
      <c r="AN30" s="61"/>
      <c r="AO30" s="61"/>
      <c r="AP30" s="61"/>
    </row>
    <row r="31" spans="1:42" ht="33.75" customHeight="1">
      <c r="A31" s="58" t="s">
        <v>13</v>
      </c>
      <c r="B31" s="55">
        <v>902</v>
      </c>
      <c r="C31" s="56" t="s">
        <v>14</v>
      </c>
      <c r="D31" s="56"/>
      <c r="E31" s="56"/>
      <c r="F31" s="130">
        <f>F32+F36</f>
        <v>27885.599999999999</v>
      </c>
      <c r="G31" s="130">
        <f>G32+G36</f>
        <v>1224.8000000000002</v>
      </c>
      <c r="H31" s="26">
        <f t="shared" si="14"/>
        <v>29110.399999999998</v>
      </c>
      <c r="I31" s="26">
        <f>I32+I36</f>
        <v>0</v>
      </c>
      <c r="J31" s="26">
        <f t="shared" si="0"/>
        <v>29110.399999999998</v>
      </c>
      <c r="K31" s="26">
        <f t="shared" ref="K31:AM31" si="18">K32+K36</f>
        <v>0</v>
      </c>
      <c r="L31" s="26">
        <f t="shared" si="18"/>
        <v>0</v>
      </c>
      <c r="M31" s="26">
        <f t="shared" si="1"/>
        <v>29110.399999999998</v>
      </c>
      <c r="N31" s="26">
        <f t="shared" si="18"/>
        <v>0</v>
      </c>
      <c r="O31" s="26">
        <f t="shared" si="18"/>
        <v>0</v>
      </c>
      <c r="P31" s="26">
        <f t="shared" si="2"/>
        <v>29110.399999999998</v>
      </c>
      <c r="Q31" s="26">
        <f t="shared" si="18"/>
        <v>0</v>
      </c>
      <c r="R31" s="26">
        <f t="shared" si="18"/>
        <v>0</v>
      </c>
      <c r="S31" s="26">
        <f>S32+S36</f>
        <v>29028</v>
      </c>
      <c r="T31" s="26">
        <f t="shared" si="18"/>
        <v>0</v>
      </c>
      <c r="U31" s="26">
        <f t="shared" si="18"/>
        <v>0</v>
      </c>
      <c r="V31" s="26">
        <f t="shared" si="4"/>
        <v>29028</v>
      </c>
      <c r="W31" s="26">
        <f t="shared" si="18"/>
        <v>0</v>
      </c>
      <c r="X31" s="26">
        <f t="shared" si="18"/>
        <v>0</v>
      </c>
      <c r="Y31" s="26">
        <f t="shared" si="5"/>
        <v>29028</v>
      </c>
      <c r="Z31" s="26">
        <f>Z32+Z36</f>
        <v>0</v>
      </c>
      <c r="AA31" s="26">
        <f t="shared" si="18"/>
        <v>0</v>
      </c>
      <c r="AB31" s="26">
        <f t="shared" si="6"/>
        <v>29028</v>
      </c>
      <c r="AC31" s="26">
        <f t="shared" si="18"/>
        <v>0</v>
      </c>
      <c r="AD31" s="26">
        <f t="shared" si="18"/>
        <v>0</v>
      </c>
      <c r="AE31" s="26">
        <f t="shared" ref="AE31:AE36" si="19">AB31+AC31+AD31</f>
        <v>29028</v>
      </c>
      <c r="AF31" s="26">
        <f t="shared" si="18"/>
        <v>0</v>
      </c>
      <c r="AG31" s="26">
        <f t="shared" si="18"/>
        <v>0</v>
      </c>
      <c r="AH31" s="26">
        <f t="shared" si="8"/>
        <v>29028</v>
      </c>
      <c r="AI31" s="26">
        <f t="shared" si="18"/>
        <v>0</v>
      </c>
      <c r="AJ31" s="26">
        <f t="shared" si="18"/>
        <v>0</v>
      </c>
      <c r="AK31" s="26">
        <f t="shared" si="9"/>
        <v>29028</v>
      </c>
      <c r="AL31" s="130">
        <f>AL32+AL36</f>
        <v>29073.899999999998</v>
      </c>
      <c r="AM31" s="130">
        <f t="shared" si="18"/>
        <v>29073.899999999998</v>
      </c>
      <c r="AN31" s="60"/>
      <c r="AO31" s="60"/>
      <c r="AP31" s="60"/>
    </row>
    <row r="32" spans="1:42" ht="33.75" customHeight="1">
      <c r="A32" s="1" t="s">
        <v>7</v>
      </c>
      <c r="B32" s="57">
        <v>902</v>
      </c>
      <c r="C32" s="8" t="s">
        <v>14</v>
      </c>
      <c r="D32" s="8" t="s">
        <v>154</v>
      </c>
      <c r="E32" s="8"/>
      <c r="F32" s="131">
        <f>F33+F34+F35</f>
        <v>27885.599999999999</v>
      </c>
      <c r="G32" s="131">
        <f>G33+G34+G35</f>
        <v>0</v>
      </c>
      <c r="H32" s="6">
        <f t="shared" si="14"/>
        <v>27885.599999999999</v>
      </c>
      <c r="I32" s="6">
        <f>I33+I34+I35</f>
        <v>0</v>
      </c>
      <c r="J32" s="6">
        <f t="shared" si="0"/>
        <v>27885.599999999999</v>
      </c>
      <c r="K32" s="6">
        <f>K33+K34+K35</f>
        <v>0</v>
      </c>
      <c r="L32" s="6">
        <f t="shared" ref="L32:AM32" si="20">L33+L34+L35</f>
        <v>0</v>
      </c>
      <c r="M32" s="6">
        <f t="shared" si="20"/>
        <v>27885.599999999999</v>
      </c>
      <c r="N32" s="6">
        <f t="shared" si="20"/>
        <v>0</v>
      </c>
      <c r="O32" s="6">
        <f t="shared" si="20"/>
        <v>0</v>
      </c>
      <c r="P32" s="6">
        <f t="shared" si="20"/>
        <v>27885.599999999999</v>
      </c>
      <c r="Q32" s="6">
        <f t="shared" si="20"/>
        <v>0</v>
      </c>
      <c r="R32" s="6">
        <f t="shared" si="20"/>
        <v>0</v>
      </c>
      <c r="S32" s="6">
        <f t="shared" si="20"/>
        <v>27885.599999999999</v>
      </c>
      <c r="T32" s="6">
        <f t="shared" si="20"/>
        <v>0</v>
      </c>
      <c r="U32" s="6">
        <f t="shared" si="20"/>
        <v>0</v>
      </c>
      <c r="V32" s="6">
        <f t="shared" si="4"/>
        <v>27885.599999999999</v>
      </c>
      <c r="W32" s="6">
        <f t="shared" si="20"/>
        <v>0</v>
      </c>
      <c r="X32" s="6">
        <f t="shared" si="20"/>
        <v>0</v>
      </c>
      <c r="Y32" s="6">
        <f t="shared" si="5"/>
        <v>27885.599999999999</v>
      </c>
      <c r="Z32" s="6">
        <f t="shared" si="20"/>
        <v>0</v>
      </c>
      <c r="AA32" s="6">
        <f t="shared" si="20"/>
        <v>0</v>
      </c>
      <c r="AB32" s="6">
        <f t="shared" si="6"/>
        <v>27885.599999999999</v>
      </c>
      <c r="AC32" s="6">
        <f t="shared" si="20"/>
        <v>0</v>
      </c>
      <c r="AD32" s="6">
        <f t="shared" si="20"/>
        <v>0</v>
      </c>
      <c r="AE32" s="6">
        <f t="shared" si="19"/>
        <v>27885.599999999999</v>
      </c>
      <c r="AF32" s="6">
        <f t="shared" si="20"/>
        <v>0</v>
      </c>
      <c r="AG32" s="6">
        <f t="shared" si="20"/>
        <v>0</v>
      </c>
      <c r="AH32" s="6">
        <f t="shared" si="8"/>
        <v>27885.599999999999</v>
      </c>
      <c r="AI32" s="6">
        <f t="shared" si="20"/>
        <v>0</v>
      </c>
      <c r="AJ32" s="6">
        <f t="shared" si="20"/>
        <v>0</v>
      </c>
      <c r="AK32" s="6">
        <f t="shared" si="9"/>
        <v>27885.599999999999</v>
      </c>
      <c r="AL32" s="131">
        <f t="shared" si="20"/>
        <v>27885.599999999999</v>
      </c>
      <c r="AM32" s="131">
        <f t="shared" si="20"/>
        <v>27885.599999999999</v>
      </c>
    </row>
    <row r="33" spans="1:39" ht="33.75" customHeight="1">
      <c r="A33" s="1" t="s">
        <v>8</v>
      </c>
      <c r="B33" s="57">
        <v>902</v>
      </c>
      <c r="C33" s="8" t="s">
        <v>14</v>
      </c>
      <c r="D33" s="8" t="s">
        <v>154</v>
      </c>
      <c r="E33" s="8" t="s">
        <v>9</v>
      </c>
      <c r="F33" s="6">
        <v>25548.1</v>
      </c>
      <c r="G33" s="6"/>
      <c r="H33" s="6">
        <f t="shared" si="14"/>
        <v>25548.1</v>
      </c>
      <c r="I33" s="6"/>
      <c r="J33" s="6">
        <f t="shared" si="0"/>
        <v>25548.1</v>
      </c>
      <c r="K33" s="6"/>
      <c r="L33" s="6"/>
      <c r="M33" s="6">
        <f t="shared" si="1"/>
        <v>25548.1</v>
      </c>
      <c r="N33" s="6"/>
      <c r="O33" s="6"/>
      <c r="P33" s="6">
        <f t="shared" si="2"/>
        <v>25548.1</v>
      </c>
      <c r="Q33" s="6"/>
      <c r="R33" s="6"/>
      <c r="S33" s="6">
        <f t="shared" si="3"/>
        <v>25548.1</v>
      </c>
      <c r="T33" s="6"/>
      <c r="U33" s="6"/>
      <c r="V33" s="6">
        <f t="shared" si="4"/>
        <v>25548.1</v>
      </c>
      <c r="W33" s="6"/>
      <c r="X33" s="6"/>
      <c r="Y33" s="6">
        <f t="shared" si="5"/>
        <v>25548.1</v>
      </c>
      <c r="Z33" s="6"/>
      <c r="AA33" s="6"/>
      <c r="AB33" s="6">
        <f t="shared" si="6"/>
        <v>25548.1</v>
      </c>
      <c r="AC33" s="6"/>
      <c r="AD33" s="6"/>
      <c r="AE33" s="6">
        <f t="shared" si="19"/>
        <v>25548.1</v>
      </c>
      <c r="AF33" s="6"/>
      <c r="AG33" s="6"/>
      <c r="AH33" s="6">
        <f t="shared" si="8"/>
        <v>25548.1</v>
      </c>
      <c r="AI33" s="6"/>
      <c r="AJ33" s="6"/>
      <c r="AK33" s="6">
        <f t="shared" si="9"/>
        <v>25548.1</v>
      </c>
      <c r="AL33" s="6">
        <v>25548.1</v>
      </c>
      <c r="AM33" s="6">
        <v>25548.1</v>
      </c>
    </row>
    <row r="34" spans="1:39" ht="21" customHeight="1">
      <c r="A34" s="1" t="s">
        <v>10</v>
      </c>
      <c r="B34" s="25">
        <v>902</v>
      </c>
      <c r="C34" s="8" t="s">
        <v>14</v>
      </c>
      <c r="D34" s="8" t="s">
        <v>154</v>
      </c>
      <c r="E34" s="8" t="s">
        <v>11</v>
      </c>
      <c r="F34" s="6">
        <v>2240.6999999999998</v>
      </c>
      <c r="G34" s="6"/>
      <c r="H34" s="6">
        <f t="shared" si="14"/>
        <v>2240.6999999999998</v>
      </c>
      <c r="I34" s="6"/>
      <c r="J34" s="6">
        <f t="shared" si="0"/>
        <v>2240.6999999999998</v>
      </c>
      <c r="K34" s="6"/>
      <c r="L34" s="6"/>
      <c r="M34" s="6">
        <f t="shared" si="1"/>
        <v>2240.6999999999998</v>
      </c>
      <c r="N34" s="6"/>
      <c r="O34" s="6"/>
      <c r="P34" s="6">
        <f t="shared" si="2"/>
        <v>2240.6999999999998</v>
      </c>
      <c r="Q34" s="6"/>
      <c r="R34" s="6"/>
      <c r="S34" s="6">
        <f t="shared" si="3"/>
        <v>2240.6999999999998</v>
      </c>
      <c r="T34" s="6"/>
      <c r="U34" s="6"/>
      <c r="V34" s="6">
        <f t="shared" si="4"/>
        <v>2240.6999999999998</v>
      </c>
      <c r="W34" s="6"/>
      <c r="X34" s="6"/>
      <c r="Y34" s="6">
        <f t="shared" si="5"/>
        <v>2240.6999999999998</v>
      </c>
      <c r="Z34" s="6"/>
      <c r="AA34" s="6"/>
      <c r="AB34" s="6">
        <f t="shared" si="6"/>
        <v>2240.6999999999998</v>
      </c>
      <c r="AC34" s="6"/>
      <c r="AD34" s="6"/>
      <c r="AE34" s="6">
        <f t="shared" si="19"/>
        <v>2240.6999999999998</v>
      </c>
      <c r="AF34" s="6"/>
      <c r="AG34" s="6"/>
      <c r="AH34" s="6">
        <f t="shared" si="8"/>
        <v>2240.6999999999998</v>
      </c>
      <c r="AI34" s="6"/>
      <c r="AJ34" s="6"/>
      <c r="AK34" s="6">
        <f t="shared" si="9"/>
        <v>2240.6999999999998</v>
      </c>
      <c r="AL34" s="6">
        <v>2240.6999999999998</v>
      </c>
      <c r="AM34" s="6">
        <v>2240.6999999999998</v>
      </c>
    </row>
    <row r="35" spans="1:39" ht="21.75" customHeight="1">
      <c r="A35" s="1" t="s">
        <v>19</v>
      </c>
      <c r="B35" s="25">
        <v>902</v>
      </c>
      <c r="C35" s="8" t="s">
        <v>14</v>
      </c>
      <c r="D35" s="8" t="s">
        <v>154</v>
      </c>
      <c r="E35" s="8" t="s">
        <v>20</v>
      </c>
      <c r="F35" s="6">
        <v>96.8</v>
      </c>
      <c r="G35" s="6"/>
      <c r="H35" s="6">
        <f t="shared" si="14"/>
        <v>96.8</v>
      </c>
      <c r="I35" s="6"/>
      <c r="J35" s="6">
        <f t="shared" si="0"/>
        <v>96.8</v>
      </c>
      <c r="K35" s="6"/>
      <c r="L35" s="6"/>
      <c r="M35" s="6">
        <f t="shared" si="1"/>
        <v>96.8</v>
      </c>
      <c r="N35" s="6"/>
      <c r="O35" s="6"/>
      <c r="P35" s="6">
        <f t="shared" si="2"/>
        <v>96.8</v>
      </c>
      <c r="Q35" s="6"/>
      <c r="R35" s="6"/>
      <c r="S35" s="6">
        <f t="shared" si="3"/>
        <v>96.8</v>
      </c>
      <c r="T35" s="6"/>
      <c r="U35" s="6"/>
      <c r="V35" s="6">
        <f t="shared" si="4"/>
        <v>96.8</v>
      </c>
      <c r="W35" s="6"/>
      <c r="X35" s="6"/>
      <c r="Y35" s="6">
        <f t="shared" si="5"/>
        <v>96.8</v>
      </c>
      <c r="Z35" s="6"/>
      <c r="AA35" s="6"/>
      <c r="AB35" s="6">
        <f t="shared" si="6"/>
        <v>96.8</v>
      </c>
      <c r="AC35" s="6"/>
      <c r="AD35" s="6"/>
      <c r="AE35" s="6">
        <f t="shared" si="19"/>
        <v>96.8</v>
      </c>
      <c r="AF35" s="6"/>
      <c r="AG35" s="6"/>
      <c r="AH35" s="6">
        <f t="shared" si="8"/>
        <v>96.8</v>
      </c>
      <c r="AI35" s="6"/>
      <c r="AJ35" s="6"/>
      <c r="AK35" s="6">
        <f t="shared" si="9"/>
        <v>96.8</v>
      </c>
      <c r="AL35" s="6">
        <v>96.8</v>
      </c>
      <c r="AM35" s="6">
        <v>96.8</v>
      </c>
    </row>
    <row r="36" spans="1:39" ht="33.75" customHeight="1">
      <c r="A36" s="1" t="s">
        <v>123</v>
      </c>
      <c r="B36" s="25">
        <v>902</v>
      </c>
      <c r="C36" s="8" t="s">
        <v>14</v>
      </c>
      <c r="D36" s="8" t="s">
        <v>155</v>
      </c>
      <c r="E36" s="62"/>
      <c r="F36" s="131">
        <f>F37+F41+F45+F52</f>
        <v>0</v>
      </c>
      <c r="G36" s="131">
        <f>G37+G41+G45+G49+G52</f>
        <v>1224.8000000000002</v>
      </c>
      <c r="H36" s="6">
        <f t="shared" si="14"/>
        <v>1224.8000000000002</v>
      </c>
      <c r="I36" s="6">
        <f>I37+I41+I45+I52</f>
        <v>0</v>
      </c>
      <c r="J36" s="6">
        <f t="shared" si="0"/>
        <v>1224.8000000000002</v>
      </c>
      <c r="K36" s="6">
        <f>K37+K41+K45+K52</f>
        <v>0</v>
      </c>
      <c r="L36" s="6">
        <f>L37+L41+L45+L52</f>
        <v>0</v>
      </c>
      <c r="M36" s="6">
        <f t="shared" si="1"/>
        <v>1224.8000000000002</v>
      </c>
      <c r="N36" s="6">
        <f t="shared" ref="N36:U36" si="21">N37+N41+N45+N52</f>
        <v>0</v>
      </c>
      <c r="O36" s="6">
        <f t="shared" si="21"/>
        <v>0</v>
      </c>
      <c r="P36" s="6">
        <f t="shared" si="21"/>
        <v>1142.4000000000001</v>
      </c>
      <c r="Q36" s="6">
        <f t="shared" si="21"/>
        <v>0</v>
      </c>
      <c r="R36" s="6">
        <f t="shared" si="21"/>
        <v>0</v>
      </c>
      <c r="S36" s="6">
        <f t="shared" si="21"/>
        <v>1142.4000000000001</v>
      </c>
      <c r="T36" s="6">
        <f t="shared" si="21"/>
        <v>0</v>
      </c>
      <c r="U36" s="6">
        <f t="shared" si="21"/>
        <v>0</v>
      </c>
      <c r="V36" s="6">
        <f t="shared" si="4"/>
        <v>1142.4000000000001</v>
      </c>
      <c r="W36" s="6">
        <f>W37+W41+W45+W52</f>
        <v>0</v>
      </c>
      <c r="X36" s="6">
        <f>X37+X41+X45+X52</f>
        <v>0</v>
      </c>
      <c r="Y36" s="6">
        <f t="shared" si="5"/>
        <v>1142.4000000000001</v>
      </c>
      <c r="Z36" s="6">
        <f>Z37+Z41</f>
        <v>0</v>
      </c>
      <c r="AA36" s="6">
        <f>AA37+AA41+AA45+AA52</f>
        <v>0</v>
      </c>
      <c r="AB36" s="6">
        <f t="shared" si="6"/>
        <v>1142.4000000000001</v>
      </c>
      <c r="AC36" s="6">
        <f>AC37+AC41+AC45+AC52</f>
        <v>0</v>
      </c>
      <c r="AD36" s="6">
        <f>AD37+AD41+AD45+AD52</f>
        <v>0</v>
      </c>
      <c r="AE36" s="6">
        <f t="shared" si="19"/>
        <v>1142.4000000000001</v>
      </c>
      <c r="AF36" s="6">
        <f>AF37+AF41+AF45+AF52</f>
        <v>0</v>
      </c>
      <c r="AG36" s="6">
        <f>AG37+AG41+AG45+AG52</f>
        <v>0</v>
      </c>
      <c r="AH36" s="6">
        <f t="shared" si="8"/>
        <v>1142.4000000000001</v>
      </c>
      <c r="AI36" s="6">
        <f>AI37+AI41+AI45+AI52</f>
        <v>0</v>
      </c>
      <c r="AJ36" s="6">
        <f>AJ37+AJ41+AJ45+AJ52</f>
        <v>0</v>
      </c>
      <c r="AK36" s="6">
        <f t="shared" si="9"/>
        <v>1142.4000000000001</v>
      </c>
      <c r="AL36" s="131">
        <f>AL37+AL41+AL45+AL49+AL52</f>
        <v>1188.3000000000002</v>
      </c>
      <c r="AM36" s="131">
        <f t="shared" ref="AM36" si="22">AM37+AM41+AM45+AM49+AM52</f>
        <v>1188.3000000000002</v>
      </c>
    </row>
    <row r="37" spans="1:39" ht="33.75" customHeight="1">
      <c r="A37" s="172" t="s">
        <v>15</v>
      </c>
      <c r="B37" s="25">
        <v>902</v>
      </c>
      <c r="C37" s="8" t="s">
        <v>14</v>
      </c>
      <c r="D37" s="8" t="s">
        <v>145</v>
      </c>
      <c r="E37" s="37"/>
      <c r="F37" s="131">
        <f>F38+F39</f>
        <v>0</v>
      </c>
      <c r="G37" s="131">
        <f>G38+G39+G40</f>
        <v>371.7</v>
      </c>
      <c r="H37" s="6">
        <f t="shared" si="14"/>
        <v>371.7</v>
      </c>
      <c r="I37" s="6">
        <f>I38+I39</f>
        <v>0</v>
      </c>
      <c r="J37" s="6">
        <f t="shared" si="0"/>
        <v>371.7</v>
      </c>
      <c r="K37" s="6">
        <f>K38+K39</f>
        <v>0</v>
      </c>
      <c r="L37" s="6">
        <f>L38+L39</f>
        <v>0</v>
      </c>
      <c r="M37" s="6">
        <f t="shared" si="1"/>
        <v>371.7</v>
      </c>
      <c r="N37" s="6">
        <f>N38+N39</f>
        <v>0</v>
      </c>
      <c r="O37" s="6">
        <f>O38+O39</f>
        <v>0</v>
      </c>
      <c r="P37" s="6">
        <f t="shared" si="2"/>
        <v>371.7</v>
      </c>
      <c r="Q37" s="6">
        <f>Q38+Q39</f>
        <v>0</v>
      </c>
      <c r="R37" s="6">
        <f>R38+R39</f>
        <v>0</v>
      </c>
      <c r="S37" s="6">
        <f t="shared" si="3"/>
        <v>371.7</v>
      </c>
      <c r="T37" s="6">
        <f>T38+T39</f>
        <v>0</v>
      </c>
      <c r="U37" s="6">
        <f>U38+U39</f>
        <v>0</v>
      </c>
      <c r="V37" s="6">
        <f t="shared" si="4"/>
        <v>371.7</v>
      </c>
      <c r="W37" s="6">
        <f>W38+W39</f>
        <v>0</v>
      </c>
      <c r="X37" s="6">
        <f>X38+X39</f>
        <v>0</v>
      </c>
      <c r="Y37" s="6">
        <f t="shared" si="5"/>
        <v>371.7</v>
      </c>
      <c r="Z37" s="6">
        <f>Z38+Z39</f>
        <v>0</v>
      </c>
      <c r="AA37" s="6">
        <f>AA38+AA39</f>
        <v>0</v>
      </c>
      <c r="AB37" s="6">
        <f t="shared" si="6"/>
        <v>371.7</v>
      </c>
      <c r="AC37" s="6">
        <f>AC38+AC39</f>
        <v>0</v>
      </c>
      <c r="AD37" s="6">
        <f>AD38+AD39</f>
        <v>0</v>
      </c>
      <c r="AE37" s="6">
        <f t="shared" ref="AE37:AE91" si="23">AB37+AC37+AD37</f>
        <v>371.7</v>
      </c>
      <c r="AF37" s="6">
        <f>AF38+AF39</f>
        <v>0</v>
      </c>
      <c r="AG37" s="6">
        <f>AG38+AG39</f>
        <v>0</v>
      </c>
      <c r="AH37" s="6">
        <f t="shared" si="8"/>
        <v>371.7</v>
      </c>
      <c r="AI37" s="6">
        <f>AI38+AI39</f>
        <v>0</v>
      </c>
      <c r="AJ37" s="6">
        <f>AJ38+AJ39</f>
        <v>0</v>
      </c>
      <c r="AK37" s="6">
        <f t="shared" si="9"/>
        <v>371.7</v>
      </c>
      <c r="AL37" s="131">
        <f>AL38+AL39</f>
        <v>335.2</v>
      </c>
      <c r="AM37" s="131">
        <f>AM38+AM39</f>
        <v>335.2</v>
      </c>
    </row>
    <row r="38" spans="1:39" ht="33.75" customHeight="1">
      <c r="A38" s="120" t="s">
        <v>125</v>
      </c>
      <c r="B38" s="25">
        <v>902</v>
      </c>
      <c r="C38" s="8" t="s">
        <v>14</v>
      </c>
      <c r="D38" s="8" t="s">
        <v>145</v>
      </c>
      <c r="E38" s="37" t="s">
        <v>9</v>
      </c>
      <c r="F38" s="63"/>
      <c r="G38" s="63">
        <v>371.7</v>
      </c>
      <c r="H38" s="6">
        <f t="shared" si="14"/>
        <v>371.7</v>
      </c>
      <c r="I38" s="32"/>
      <c r="J38" s="6">
        <f t="shared" si="0"/>
        <v>371.7</v>
      </c>
      <c r="K38" s="32"/>
      <c r="L38" s="32"/>
      <c r="M38" s="6">
        <f t="shared" si="1"/>
        <v>371.7</v>
      </c>
      <c r="N38" s="32"/>
      <c r="O38" s="32"/>
      <c r="P38" s="6">
        <f t="shared" si="2"/>
        <v>371.7</v>
      </c>
      <c r="Q38" s="32"/>
      <c r="R38" s="32"/>
      <c r="S38" s="6">
        <f t="shared" si="3"/>
        <v>371.7</v>
      </c>
      <c r="T38" s="32"/>
      <c r="U38" s="32"/>
      <c r="V38" s="6">
        <f t="shared" si="4"/>
        <v>371.7</v>
      </c>
      <c r="W38" s="32"/>
      <c r="X38" s="32"/>
      <c r="Y38" s="6">
        <f t="shared" si="5"/>
        <v>371.7</v>
      </c>
      <c r="Z38" s="32"/>
      <c r="AA38" s="32"/>
      <c r="AB38" s="6">
        <f t="shared" si="6"/>
        <v>371.7</v>
      </c>
      <c r="AC38" s="32"/>
      <c r="AD38" s="32"/>
      <c r="AE38" s="6">
        <f t="shared" si="23"/>
        <v>371.7</v>
      </c>
      <c r="AF38" s="32"/>
      <c r="AG38" s="32"/>
      <c r="AH38" s="6">
        <f t="shared" si="8"/>
        <v>371.7</v>
      </c>
      <c r="AI38" s="32"/>
      <c r="AJ38" s="32"/>
      <c r="AK38" s="6">
        <f t="shared" si="9"/>
        <v>371.7</v>
      </c>
      <c r="AL38" s="63">
        <v>335.2</v>
      </c>
      <c r="AM38" s="63">
        <v>335.2</v>
      </c>
    </row>
    <row r="39" spans="1:39" ht="21" customHeight="1">
      <c r="A39" s="120" t="s">
        <v>10</v>
      </c>
      <c r="B39" s="25">
        <v>902</v>
      </c>
      <c r="C39" s="8" t="s">
        <v>14</v>
      </c>
      <c r="D39" s="8" t="s">
        <v>145</v>
      </c>
      <c r="E39" s="151" t="s">
        <v>11</v>
      </c>
      <c r="F39" s="31"/>
      <c r="G39" s="31"/>
      <c r="H39" s="6">
        <f t="shared" si="14"/>
        <v>0</v>
      </c>
      <c r="I39" s="32"/>
      <c r="J39" s="6">
        <f t="shared" si="0"/>
        <v>0</v>
      </c>
      <c r="K39" s="32"/>
      <c r="L39" s="32"/>
      <c r="M39" s="6">
        <f t="shared" si="1"/>
        <v>0</v>
      </c>
      <c r="N39" s="32"/>
      <c r="O39" s="32"/>
      <c r="P39" s="6">
        <f t="shared" si="2"/>
        <v>0</v>
      </c>
      <c r="Q39" s="32"/>
      <c r="R39" s="32"/>
      <c r="S39" s="6">
        <f t="shared" si="3"/>
        <v>0</v>
      </c>
      <c r="T39" s="32"/>
      <c r="U39" s="32"/>
      <c r="V39" s="6">
        <f t="shared" si="4"/>
        <v>0</v>
      </c>
      <c r="W39" s="32"/>
      <c r="X39" s="32"/>
      <c r="Y39" s="6">
        <f t="shared" si="5"/>
        <v>0</v>
      </c>
      <c r="Z39" s="32"/>
      <c r="AA39" s="32"/>
      <c r="AB39" s="6">
        <f t="shared" si="6"/>
        <v>0</v>
      </c>
      <c r="AC39" s="32"/>
      <c r="AD39" s="32"/>
      <c r="AE39" s="6">
        <f t="shared" si="23"/>
        <v>0</v>
      </c>
      <c r="AF39" s="32"/>
      <c r="AG39" s="32"/>
      <c r="AH39" s="6">
        <f t="shared" si="8"/>
        <v>0</v>
      </c>
      <c r="AI39" s="32"/>
      <c r="AJ39" s="32"/>
      <c r="AK39" s="6">
        <f t="shared" si="9"/>
        <v>0</v>
      </c>
      <c r="AL39" s="31"/>
      <c r="AM39" s="31"/>
    </row>
    <row r="40" spans="1:39" ht="21" customHeight="1">
      <c r="A40" s="1" t="s">
        <v>68</v>
      </c>
      <c r="B40" s="25">
        <v>902</v>
      </c>
      <c r="C40" s="8" t="s">
        <v>14</v>
      </c>
      <c r="D40" s="8" t="s">
        <v>145</v>
      </c>
      <c r="E40" s="151" t="s">
        <v>69</v>
      </c>
      <c r="F40" s="31"/>
      <c r="G40" s="31"/>
      <c r="H40" s="6">
        <f t="shared" si="14"/>
        <v>0</v>
      </c>
      <c r="I40" s="85"/>
      <c r="J40" s="6"/>
      <c r="K40" s="85"/>
      <c r="L40" s="85"/>
      <c r="M40" s="6"/>
      <c r="N40" s="85"/>
      <c r="O40" s="85"/>
      <c r="P40" s="6"/>
      <c r="Q40" s="85"/>
      <c r="R40" s="85"/>
      <c r="S40" s="6"/>
      <c r="T40" s="85"/>
      <c r="U40" s="85"/>
      <c r="V40" s="6"/>
      <c r="W40" s="85"/>
      <c r="X40" s="85"/>
      <c r="Y40" s="6"/>
      <c r="Z40" s="85"/>
      <c r="AA40" s="85"/>
      <c r="AB40" s="6"/>
      <c r="AC40" s="85"/>
      <c r="AD40" s="85"/>
      <c r="AE40" s="6"/>
      <c r="AF40" s="85"/>
      <c r="AG40" s="85"/>
      <c r="AH40" s="6"/>
      <c r="AI40" s="85"/>
      <c r="AJ40" s="85"/>
      <c r="AK40" s="6"/>
      <c r="AL40" s="31"/>
      <c r="AM40" s="31"/>
    </row>
    <row r="41" spans="1:39" ht="48.75" customHeight="1">
      <c r="A41" s="172" t="s">
        <v>17</v>
      </c>
      <c r="B41" s="25">
        <v>902</v>
      </c>
      <c r="C41" s="8" t="s">
        <v>14</v>
      </c>
      <c r="D41" s="8" t="s">
        <v>146</v>
      </c>
      <c r="E41" s="3"/>
      <c r="F41" s="131">
        <f>F42+F43</f>
        <v>0</v>
      </c>
      <c r="G41" s="131">
        <f>G42+G43</f>
        <v>403.6</v>
      </c>
      <c r="H41" s="6">
        <f t="shared" si="14"/>
        <v>403.6</v>
      </c>
      <c r="I41" s="6">
        <f>I42+I43</f>
        <v>0</v>
      </c>
      <c r="J41" s="6">
        <f t="shared" si="0"/>
        <v>403.6</v>
      </c>
      <c r="K41" s="6">
        <f>K42+K43</f>
        <v>0</v>
      </c>
      <c r="L41" s="6">
        <f>L42+L43</f>
        <v>0</v>
      </c>
      <c r="M41" s="6">
        <f t="shared" si="1"/>
        <v>403.6</v>
      </c>
      <c r="N41" s="6">
        <f>N42+N43</f>
        <v>0</v>
      </c>
      <c r="O41" s="6">
        <f>O42+O43</f>
        <v>0</v>
      </c>
      <c r="P41" s="6">
        <f t="shared" si="2"/>
        <v>403.6</v>
      </c>
      <c r="Q41" s="6">
        <f>Q42+Q43</f>
        <v>0</v>
      </c>
      <c r="R41" s="6">
        <f>R42+R43</f>
        <v>0</v>
      </c>
      <c r="S41" s="6">
        <f t="shared" si="3"/>
        <v>403.6</v>
      </c>
      <c r="T41" s="6">
        <f>T42+T43</f>
        <v>0</v>
      </c>
      <c r="U41" s="6">
        <f>U42+U43</f>
        <v>0</v>
      </c>
      <c r="V41" s="6">
        <f t="shared" si="4"/>
        <v>403.6</v>
      </c>
      <c r="W41" s="6">
        <f>W42+W43</f>
        <v>0</v>
      </c>
      <c r="X41" s="6">
        <f>X42+X43</f>
        <v>0</v>
      </c>
      <c r="Y41" s="6">
        <f t="shared" si="5"/>
        <v>403.6</v>
      </c>
      <c r="Z41" s="6">
        <f>Z42+Z43</f>
        <v>0</v>
      </c>
      <c r="AA41" s="6">
        <f>AA42+AA43</f>
        <v>0</v>
      </c>
      <c r="AB41" s="6">
        <f t="shared" si="6"/>
        <v>403.6</v>
      </c>
      <c r="AC41" s="6">
        <f>AC42+AC43</f>
        <v>0</v>
      </c>
      <c r="AD41" s="6">
        <f>AD42+AD43</f>
        <v>0</v>
      </c>
      <c r="AE41" s="6">
        <f t="shared" si="23"/>
        <v>403.6</v>
      </c>
      <c r="AF41" s="6">
        <f>AF42+AF43</f>
        <v>0</v>
      </c>
      <c r="AG41" s="6">
        <f>AG42+AG43</f>
        <v>0</v>
      </c>
      <c r="AH41" s="6">
        <f t="shared" si="8"/>
        <v>403.6</v>
      </c>
      <c r="AI41" s="6">
        <f>AI42+AI43</f>
        <v>0</v>
      </c>
      <c r="AJ41" s="6">
        <f>AJ42+AJ43</f>
        <v>0</v>
      </c>
      <c r="AK41" s="6">
        <f t="shared" si="9"/>
        <v>403.6</v>
      </c>
      <c r="AL41" s="131">
        <f>AL42+AL43</f>
        <v>403.6</v>
      </c>
      <c r="AM41" s="131">
        <f>AM42+AM43</f>
        <v>403.6</v>
      </c>
    </row>
    <row r="42" spans="1:39" ht="33.75" customHeight="1">
      <c r="A42" s="120" t="s">
        <v>125</v>
      </c>
      <c r="B42" s="25">
        <v>902</v>
      </c>
      <c r="C42" s="8" t="s">
        <v>14</v>
      </c>
      <c r="D42" s="8" t="s">
        <v>146</v>
      </c>
      <c r="E42" s="3" t="s">
        <v>9</v>
      </c>
      <c r="F42" s="31"/>
      <c r="G42" s="31">
        <v>403.6</v>
      </c>
      <c r="H42" s="6">
        <f t="shared" si="14"/>
        <v>403.6</v>
      </c>
      <c r="I42" s="32"/>
      <c r="J42" s="6">
        <f t="shared" si="0"/>
        <v>403.6</v>
      </c>
      <c r="K42" s="32"/>
      <c r="L42" s="32"/>
      <c r="M42" s="6">
        <f t="shared" si="1"/>
        <v>403.6</v>
      </c>
      <c r="N42" s="32"/>
      <c r="O42" s="32"/>
      <c r="P42" s="6">
        <f t="shared" si="2"/>
        <v>403.6</v>
      </c>
      <c r="Q42" s="32"/>
      <c r="R42" s="32"/>
      <c r="S42" s="6">
        <f t="shared" si="3"/>
        <v>403.6</v>
      </c>
      <c r="T42" s="32"/>
      <c r="U42" s="32"/>
      <c r="V42" s="6">
        <f t="shared" si="4"/>
        <v>403.6</v>
      </c>
      <c r="W42" s="32"/>
      <c r="X42" s="32"/>
      <c r="Y42" s="6">
        <f t="shared" si="5"/>
        <v>403.6</v>
      </c>
      <c r="Z42" s="32"/>
      <c r="AA42" s="32"/>
      <c r="AB42" s="6">
        <f t="shared" si="6"/>
        <v>403.6</v>
      </c>
      <c r="AC42" s="32"/>
      <c r="AD42" s="32"/>
      <c r="AE42" s="6">
        <f t="shared" si="23"/>
        <v>403.6</v>
      </c>
      <c r="AF42" s="32"/>
      <c r="AG42" s="32"/>
      <c r="AH42" s="6">
        <f t="shared" si="8"/>
        <v>403.6</v>
      </c>
      <c r="AI42" s="32"/>
      <c r="AJ42" s="32"/>
      <c r="AK42" s="6">
        <f t="shared" si="9"/>
        <v>403.6</v>
      </c>
      <c r="AL42" s="31">
        <v>403.6</v>
      </c>
      <c r="AM42" s="31">
        <v>403.6</v>
      </c>
    </row>
    <row r="43" spans="1:39" ht="21" customHeight="1">
      <c r="A43" s="7" t="s">
        <v>10</v>
      </c>
      <c r="B43" s="25">
        <v>902</v>
      </c>
      <c r="C43" s="8" t="s">
        <v>14</v>
      </c>
      <c r="D43" s="8" t="s">
        <v>146</v>
      </c>
      <c r="E43" s="3" t="s">
        <v>11</v>
      </c>
      <c r="F43" s="31"/>
      <c r="G43" s="31"/>
      <c r="H43" s="6">
        <f t="shared" si="14"/>
        <v>0</v>
      </c>
      <c r="I43" s="32"/>
      <c r="J43" s="6">
        <f t="shared" si="0"/>
        <v>0</v>
      </c>
      <c r="K43" s="32"/>
      <c r="L43" s="32"/>
      <c r="M43" s="6">
        <f t="shared" si="1"/>
        <v>0</v>
      </c>
      <c r="N43" s="32"/>
      <c r="O43" s="32"/>
      <c r="P43" s="6">
        <f t="shared" si="2"/>
        <v>0</v>
      </c>
      <c r="Q43" s="32"/>
      <c r="R43" s="32"/>
      <c r="S43" s="6">
        <f t="shared" si="3"/>
        <v>0</v>
      </c>
      <c r="T43" s="32"/>
      <c r="U43" s="32"/>
      <c r="V43" s="6">
        <f t="shared" si="4"/>
        <v>0</v>
      </c>
      <c r="W43" s="32"/>
      <c r="X43" s="32"/>
      <c r="Y43" s="6">
        <f t="shared" si="5"/>
        <v>0</v>
      </c>
      <c r="Z43" s="32"/>
      <c r="AA43" s="32"/>
      <c r="AB43" s="6">
        <f t="shared" si="6"/>
        <v>0</v>
      </c>
      <c r="AC43" s="32"/>
      <c r="AD43" s="32"/>
      <c r="AE43" s="6">
        <f t="shared" si="23"/>
        <v>0</v>
      </c>
      <c r="AF43" s="32"/>
      <c r="AG43" s="32"/>
      <c r="AH43" s="6">
        <f t="shared" si="8"/>
        <v>0</v>
      </c>
      <c r="AI43" s="32"/>
      <c r="AJ43" s="32"/>
      <c r="AK43" s="6">
        <f t="shared" si="9"/>
        <v>0</v>
      </c>
      <c r="AL43" s="31"/>
      <c r="AM43" s="31"/>
    </row>
    <row r="44" spans="1:39" ht="1.5" customHeight="1">
      <c r="A44" s="7"/>
      <c r="B44" s="25"/>
      <c r="C44" s="8"/>
      <c r="D44" s="8"/>
      <c r="E44" s="3"/>
      <c r="F44" s="31"/>
      <c r="G44" s="31"/>
      <c r="H44" s="6"/>
      <c r="I44" s="85"/>
      <c r="J44" s="6"/>
      <c r="K44" s="85"/>
      <c r="L44" s="85"/>
      <c r="M44" s="6"/>
      <c r="N44" s="85"/>
      <c r="O44" s="85"/>
      <c r="P44" s="6"/>
      <c r="Q44" s="85"/>
      <c r="R44" s="85"/>
      <c r="S44" s="6"/>
      <c r="T44" s="85"/>
      <c r="U44" s="85"/>
      <c r="V44" s="6"/>
      <c r="W44" s="85"/>
      <c r="X44" s="85"/>
      <c r="Y44" s="6"/>
      <c r="Z44" s="85"/>
      <c r="AA44" s="85"/>
      <c r="AB44" s="6"/>
      <c r="AC44" s="85"/>
      <c r="AD44" s="85"/>
      <c r="AE44" s="6"/>
      <c r="AF44" s="85"/>
      <c r="AG44" s="85"/>
      <c r="AH44" s="6"/>
      <c r="AI44" s="85"/>
      <c r="AJ44" s="85"/>
      <c r="AK44" s="6"/>
      <c r="AL44" s="31"/>
      <c r="AM44" s="31"/>
    </row>
    <row r="45" spans="1:39" ht="64.5" customHeight="1">
      <c r="A45" s="142" t="s">
        <v>18</v>
      </c>
      <c r="B45" s="25">
        <v>902</v>
      </c>
      <c r="C45" s="8" t="s">
        <v>14</v>
      </c>
      <c r="D45" s="8" t="s">
        <v>147</v>
      </c>
      <c r="E45" s="3"/>
      <c r="F45" s="131">
        <f>F46+F48</f>
        <v>0</v>
      </c>
      <c r="G45" s="131">
        <f>G47+G48</f>
        <v>367.1</v>
      </c>
      <c r="H45" s="6">
        <f t="shared" si="14"/>
        <v>367.1</v>
      </c>
      <c r="I45" s="6">
        <f>I46+I48</f>
        <v>0</v>
      </c>
      <c r="J45" s="6">
        <f t="shared" si="0"/>
        <v>367.1</v>
      </c>
      <c r="K45" s="6">
        <f>K46+K48</f>
        <v>0</v>
      </c>
      <c r="L45" s="6">
        <f>L46+L48</f>
        <v>0</v>
      </c>
      <c r="M45" s="6">
        <f t="shared" si="1"/>
        <v>367.1</v>
      </c>
      <c r="N45" s="6">
        <f>N46+N48</f>
        <v>0</v>
      </c>
      <c r="O45" s="6">
        <f>O46+O48</f>
        <v>0</v>
      </c>
      <c r="P45" s="6">
        <f t="shared" si="2"/>
        <v>367.1</v>
      </c>
      <c r="Q45" s="6">
        <f>Q46+Q48</f>
        <v>0</v>
      </c>
      <c r="R45" s="6">
        <f>R46+R48</f>
        <v>0</v>
      </c>
      <c r="S45" s="6">
        <f t="shared" si="3"/>
        <v>367.1</v>
      </c>
      <c r="T45" s="6">
        <f>T46+T48</f>
        <v>0</v>
      </c>
      <c r="U45" s="6">
        <f>U46+U48</f>
        <v>0</v>
      </c>
      <c r="V45" s="6">
        <f t="shared" si="4"/>
        <v>367.1</v>
      </c>
      <c r="W45" s="6">
        <f>W46+W48</f>
        <v>0</v>
      </c>
      <c r="X45" s="6">
        <f>X46+X48</f>
        <v>0</v>
      </c>
      <c r="Y45" s="6">
        <f t="shared" si="5"/>
        <v>367.1</v>
      </c>
      <c r="Z45" s="6">
        <f>Z46+Z48</f>
        <v>0</v>
      </c>
      <c r="AA45" s="6"/>
      <c r="AB45" s="6">
        <f t="shared" si="6"/>
        <v>367.1</v>
      </c>
      <c r="AC45" s="6">
        <f>AC46+AC48</f>
        <v>0</v>
      </c>
      <c r="AD45" s="6">
        <f>AD46+AD48</f>
        <v>0</v>
      </c>
      <c r="AE45" s="6">
        <f t="shared" si="23"/>
        <v>367.1</v>
      </c>
      <c r="AF45" s="6">
        <f>AF46+AF48</f>
        <v>0</v>
      </c>
      <c r="AG45" s="6">
        <f>AG46+AG48</f>
        <v>0</v>
      </c>
      <c r="AH45" s="6">
        <f t="shared" si="8"/>
        <v>367.1</v>
      </c>
      <c r="AI45" s="6">
        <f>AI46+AI48</f>
        <v>0</v>
      </c>
      <c r="AJ45" s="6">
        <f>AJ46+AJ48</f>
        <v>0</v>
      </c>
      <c r="AK45" s="6">
        <f t="shared" si="9"/>
        <v>367.1</v>
      </c>
      <c r="AL45" s="131">
        <f t="shared" ref="AL45:AM45" si="24">AL47+AL48</f>
        <v>367.1</v>
      </c>
      <c r="AM45" s="131">
        <f t="shared" si="24"/>
        <v>367.1</v>
      </c>
    </row>
    <row r="46" spans="1:39" ht="33.75" hidden="1" customHeight="1">
      <c r="A46" s="7" t="s">
        <v>125</v>
      </c>
      <c r="B46" s="25">
        <v>902</v>
      </c>
      <c r="C46" s="8" t="s">
        <v>14</v>
      </c>
      <c r="D46" s="8" t="s">
        <v>147</v>
      </c>
      <c r="E46" s="3" t="s">
        <v>9</v>
      </c>
      <c r="F46" s="31"/>
      <c r="G46" s="31"/>
      <c r="H46" s="6">
        <f t="shared" si="14"/>
        <v>0</v>
      </c>
      <c r="I46" s="6"/>
      <c r="J46" s="6">
        <f t="shared" si="0"/>
        <v>0</v>
      </c>
      <c r="K46" s="6"/>
      <c r="L46" s="6"/>
      <c r="M46" s="6">
        <f t="shared" si="1"/>
        <v>0</v>
      </c>
      <c r="N46" s="6"/>
      <c r="O46" s="6"/>
      <c r="P46" s="6">
        <f t="shared" si="2"/>
        <v>0</v>
      </c>
      <c r="Q46" s="6"/>
      <c r="R46" s="6"/>
      <c r="S46" s="6">
        <f t="shared" si="3"/>
        <v>0</v>
      </c>
      <c r="T46" s="6"/>
      <c r="U46" s="6"/>
      <c r="V46" s="6">
        <f t="shared" si="4"/>
        <v>0</v>
      </c>
      <c r="W46" s="6"/>
      <c r="X46" s="6"/>
      <c r="Y46" s="6">
        <f t="shared" si="5"/>
        <v>0</v>
      </c>
      <c r="Z46" s="6"/>
      <c r="AA46" s="6"/>
      <c r="AB46" s="6">
        <f t="shared" si="6"/>
        <v>0</v>
      </c>
      <c r="AC46" s="6"/>
      <c r="AD46" s="6"/>
      <c r="AE46" s="6">
        <f t="shared" si="23"/>
        <v>0</v>
      </c>
      <c r="AF46" s="6"/>
      <c r="AG46" s="6"/>
      <c r="AH46" s="6">
        <f t="shared" si="8"/>
        <v>0</v>
      </c>
      <c r="AI46" s="6"/>
      <c r="AJ46" s="6"/>
      <c r="AK46" s="6">
        <f t="shared" si="9"/>
        <v>0</v>
      </c>
      <c r="AL46" s="6"/>
      <c r="AM46" s="6"/>
    </row>
    <row r="47" spans="1:39" ht="33.75" customHeight="1">
      <c r="A47" s="120" t="s">
        <v>125</v>
      </c>
      <c r="B47" s="25">
        <v>902</v>
      </c>
      <c r="C47" s="8" t="s">
        <v>14</v>
      </c>
      <c r="D47" s="8" t="s">
        <v>147</v>
      </c>
      <c r="E47" s="3" t="s">
        <v>9</v>
      </c>
      <c r="F47" s="31"/>
      <c r="G47" s="31">
        <v>367.1</v>
      </c>
      <c r="H47" s="6">
        <f t="shared" si="14"/>
        <v>367.1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31">
        <v>367.1</v>
      </c>
      <c r="AM47" s="31">
        <v>367.1</v>
      </c>
    </row>
    <row r="48" spans="1:39" ht="21" customHeight="1">
      <c r="A48" s="33" t="s">
        <v>10</v>
      </c>
      <c r="B48" s="25">
        <v>902</v>
      </c>
      <c r="C48" s="8" t="s">
        <v>14</v>
      </c>
      <c r="D48" s="8" t="s">
        <v>147</v>
      </c>
      <c r="E48" s="3" t="s">
        <v>11</v>
      </c>
      <c r="F48" s="31"/>
      <c r="G48" s="31"/>
      <c r="H48" s="6">
        <f t="shared" si="14"/>
        <v>0</v>
      </c>
      <c r="I48" s="31"/>
      <c r="J48" s="6">
        <f t="shared" si="0"/>
        <v>0</v>
      </c>
      <c r="K48" s="31"/>
      <c r="L48" s="31"/>
      <c r="M48" s="6">
        <f t="shared" si="1"/>
        <v>0</v>
      </c>
      <c r="N48" s="31"/>
      <c r="O48" s="31"/>
      <c r="P48" s="6">
        <f t="shared" si="2"/>
        <v>0</v>
      </c>
      <c r="Q48" s="31"/>
      <c r="R48" s="31"/>
      <c r="S48" s="6">
        <f t="shared" si="3"/>
        <v>0</v>
      </c>
      <c r="T48" s="31"/>
      <c r="U48" s="31"/>
      <c r="V48" s="6">
        <f t="shared" si="4"/>
        <v>0</v>
      </c>
      <c r="W48" s="31"/>
      <c r="X48" s="31"/>
      <c r="Y48" s="6">
        <f t="shared" si="5"/>
        <v>0</v>
      </c>
      <c r="Z48" s="31"/>
      <c r="AA48" s="31"/>
      <c r="AB48" s="6">
        <f t="shared" si="6"/>
        <v>0</v>
      </c>
      <c r="AC48" s="31"/>
      <c r="AD48" s="31"/>
      <c r="AE48" s="6">
        <f t="shared" si="23"/>
        <v>0</v>
      </c>
      <c r="AF48" s="31"/>
      <c r="AG48" s="31"/>
      <c r="AH48" s="6">
        <f t="shared" si="8"/>
        <v>0</v>
      </c>
      <c r="AI48" s="31"/>
      <c r="AJ48" s="31"/>
      <c r="AK48" s="6">
        <f t="shared" si="9"/>
        <v>0</v>
      </c>
      <c r="AL48" s="31"/>
      <c r="AM48" s="31"/>
    </row>
    <row r="49" spans="1:39" ht="46.5" customHeight="1">
      <c r="A49" s="172" t="s">
        <v>328</v>
      </c>
      <c r="B49" s="25">
        <v>902</v>
      </c>
      <c r="C49" s="8" t="s">
        <v>14</v>
      </c>
      <c r="D49" s="8" t="s">
        <v>155</v>
      </c>
      <c r="E49" s="3"/>
      <c r="F49" s="154"/>
      <c r="G49" s="131">
        <f>G50+G51</f>
        <v>82.4</v>
      </c>
      <c r="H49" s="6">
        <f t="shared" si="14"/>
        <v>82.4</v>
      </c>
      <c r="I49" s="31"/>
      <c r="J49" s="6"/>
      <c r="K49" s="31"/>
      <c r="L49" s="31"/>
      <c r="M49" s="6"/>
      <c r="N49" s="31"/>
      <c r="O49" s="31"/>
      <c r="P49" s="6"/>
      <c r="Q49" s="31"/>
      <c r="R49" s="31"/>
      <c r="S49" s="6"/>
      <c r="T49" s="31"/>
      <c r="U49" s="31"/>
      <c r="V49" s="6"/>
      <c r="W49" s="31"/>
      <c r="X49" s="31"/>
      <c r="Y49" s="6"/>
      <c r="Z49" s="31"/>
      <c r="AA49" s="31"/>
      <c r="AB49" s="6"/>
      <c r="AC49" s="31"/>
      <c r="AD49" s="31"/>
      <c r="AE49" s="6"/>
      <c r="AF49" s="31"/>
      <c r="AG49" s="31"/>
      <c r="AH49" s="6"/>
      <c r="AI49" s="31"/>
      <c r="AJ49" s="31"/>
      <c r="AK49" s="6"/>
      <c r="AL49" s="131">
        <f t="shared" ref="AL49:AM49" si="25">AL50+AL51</f>
        <v>82.4</v>
      </c>
      <c r="AM49" s="131">
        <f t="shared" si="25"/>
        <v>82.4</v>
      </c>
    </row>
    <row r="50" spans="1:39" ht="39" customHeight="1">
      <c r="A50" s="120" t="s">
        <v>125</v>
      </c>
      <c r="B50" s="25">
        <v>902</v>
      </c>
      <c r="C50" s="8" t="s">
        <v>14</v>
      </c>
      <c r="D50" s="8" t="s">
        <v>412</v>
      </c>
      <c r="E50" s="3" t="s">
        <v>9</v>
      </c>
      <c r="F50" s="31"/>
      <c r="G50" s="31">
        <f>57.5+17.4</f>
        <v>74.900000000000006</v>
      </c>
      <c r="H50" s="6">
        <f t="shared" si="14"/>
        <v>74.900000000000006</v>
      </c>
      <c r="I50" s="31"/>
      <c r="J50" s="6"/>
      <c r="K50" s="31"/>
      <c r="L50" s="31"/>
      <c r="M50" s="6"/>
      <c r="N50" s="31"/>
      <c r="O50" s="31"/>
      <c r="P50" s="6"/>
      <c r="Q50" s="31"/>
      <c r="R50" s="31"/>
      <c r="S50" s="6"/>
      <c r="T50" s="31"/>
      <c r="U50" s="31"/>
      <c r="V50" s="6"/>
      <c r="W50" s="31"/>
      <c r="X50" s="31"/>
      <c r="Y50" s="6"/>
      <c r="Z50" s="31"/>
      <c r="AA50" s="31"/>
      <c r="AB50" s="6"/>
      <c r="AC50" s="31"/>
      <c r="AD50" s="31"/>
      <c r="AE50" s="6"/>
      <c r="AF50" s="31"/>
      <c r="AG50" s="31"/>
      <c r="AH50" s="6"/>
      <c r="AI50" s="31"/>
      <c r="AJ50" s="31"/>
      <c r="AK50" s="6"/>
      <c r="AL50" s="31">
        <f t="shared" ref="AL50:AM50" si="26">57.5+17.4</f>
        <v>74.900000000000006</v>
      </c>
      <c r="AM50" s="31">
        <f t="shared" si="26"/>
        <v>74.900000000000006</v>
      </c>
    </row>
    <row r="51" spans="1:39" ht="39" customHeight="1">
      <c r="A51" s="33" t="s">
        <v>10</v>
      </c>
      <c r="B51" s="25">
        <v>902</v>
      </c>
      <c r="C51" s="8" t="s">
        <v>14</v>
      </c>
      <c r="D51" s="8" t="s">
        <v>412</v>
      </c>
      <c r="E51" s="3" t="s">
        <v>11</v>
      </c>
      <c r="F51" s="31"/>
      <c r="G51" s="31">
        <v>7.5</v>
      </c>
      <c r="H51" s="6">
        <f t="shared" si="14"/>
        <v>7.5</v>
      </c>
      <c r="I51" s="31"/>
      <c r="J51" s="6"/>
      <c r="K51" s="31"/>
      <c r="L51" s="31"/>
      <c r="M51" s="6"/>
      <c r="N51" s="31"/>
      <c r="O51" s="31"/>
      <c r="P51" s="6"/>
      <c r="Q51" s="31"/>
      <c r="R51" s="31"/>
      <c r="S51" s="6"/>
      <c r="T51" s="31"/>
      <c r="U51" s="31"/>
      <c r="V51" s="6"/>
      <c r="W51" s="31"/>
      <c r="X51" s="31"/>
      <c r="Y51" s="6"/>
      <c r="Z51" s="31"/>
      <c r="AA51" s="31"/>
      <c r="AB51" s="6"/>
      <c r="AC51" s="31"/>
      <c r="AD51" s="31"/>
      <c r="AE51" s="6"/>
      <c r="AF51" s="31"/>
      <c r="AG51" s="31"/>
      <c r="AH51" s="6"/>
      <c r="AI51" s="31"/>
      <c r="AJ51" s="31"/>
      <c r="AK51" s="6"/>
      <c r="AL51" s="31">
        <v>7.5</v>
      </c>
      <c r="AM51" s="31">
        <v>7.5</v>
      </c>
    </row>
    <row r="52" spans="1:39" ht="33.75" hidden="1" customHeight="1">
      <c r="A52" s="1" t="s">
        <v>123</v>
      </c>
      <c r="B52" s="25">
        <v>902</v>
      </c>
      <c r="C52" s="8" t="s">
        <v>14</v>
      </c>
      <c r="D52" s="8" t="s">
        <v>186</v>
      </c>
      <c r="E52" s="3"/>
      <c r="F52" s="131">
        <f>F53</f>
        <v>0</v>
      </c>
      <c r="G52" s="131">
        <f>G53</f>
        <v>0</v>
      </c>
      <c r="H52" s="6">
        <f t="shared" si="14"/>
        <v>0</v>
      </c>
      <c r="I52" s="6">
        <f t="shared" ref="I52:AM52" si="27">I53</f>
        <v>0</v>
      </c>
      <c r="J52" s="6">
        <f t="shared" si="0"/>
        <v>0</v>
      </c>
      <c r="K52" s="6">
        <f t="shared" si="27"/>
        <v>0</v>
      </c>
      <c r="L52" s="6">
        <f t="shared" si="27"/>
        <v>0</v>
      </c>
      <c r="M52" s="6">
        <f t="shared" si="1"/>
        <v>0</v>
      </c>
      <c r="N52" s="6">
        <f t="shared" si="27"/>
        <v>0</v>
      </c>
      <c r="O52" s="6">
        <f t="shared" si="27"/>
        <v>0</v>
      </c>
      <c r="P52" s="6">
        <f t="shared" si="27"/>
        <v>0</v>
      </c>
      <c r="Q52" s="6">
        <f t="shared" si="27"/>
        <v>0</v>
      </c>
      <c r="R52" s="6">
        <f t="shared" si="27"/>
        <v>0</v>
      </c>
      <c r="S52" s="6">
        <f t="shared" si="27"/>
        <v>0</v>
      </c>
      <c r="T52" s="6">
        <f t="shared" si="27"/>
        <v>0</v>
      </c>
      <c r="U52" s="6">
        <f t="shared" si="27"/>
        <v>0</v>
      </c>
      <c r="V52" s="6">
        <f t="shared" si="4"/>
        <v>0</v>
      </c>
      <c r="W52" s="6">
        <f t="shared" si="27"/>
        <v>0</v>
      </c>
      <c r="X52" s="6">
        <f t="shared" si="27"/>
        <v>0</v>
      </c>
      <c r="Y52" s="6">
        <f t="shared" si="5"/>
        <v>0</v>
      </c>
      <c r="Z52" s="6">
        <f t="shared" si="27"/>
        <v>0</v>
      </c>
      <c r="AA52" s="6">
        <f t="shared" si="27"/>
        <v>0</v>
      </c>
      <c r="AB52" s="6">
        <f t="shared" si="6"/>
        <v>0</v>
      </c>
      <c r="AC52" s="6">
        <f t="shared" si="27"/>
        <v>0</v>
      </c>
      <c r="AD52" s="6">
        <f t="shared" si="27"/>
        <v>0</v>
      </c>
      <c r="AE52" s="6">
        <f t="shared" si="27"/>
        <v>0</v>
      </c>
      <c r="AF52" s="6">
        <f t="shared" si="27"/>
        <v>0</v>
      </c>
      <c r="AG52" s="6">
        <f t="shared" si="27"/>
        <v>0</v>
      </c>
      <c r="AH52" s="6">
        <f t="shared" si="8"/>
        <v>0</v>
      </c>
      <c r="AI52" s="6">
        <f t="shared" si="27"/>
        <v>0</v>
      </c>
      <c r="AJ52" s="6">
        <f t="shared" si="27"/>
        <v>0</v>
      </c>
      <c r="AK52" s="6">
        <f t="shared" si="9"/>
        <v>0</v>
      </c>
      <c r="AL52" s="133">
        <f t="shared" si="27"/>
        <v>0</v>
      </c>
      <c r="AM52" s="133">
        <f t="shared" si="27"/>
        <v>0</v>
      </c>
    </row>
    <row r="53" spans="1:39" ht="21" hidden="1" customHeight="1">
      <c r="A53" s="1" t="s">
        <v>19</v>
      </c>
      <c r="B53" s="25">
        <v>902</v>
      </c>
      <c r="C53" s="8" t="s">
        <v>14</v>
      </c>
      <c r="D53" s="8" t="s">
        <v>186</v>
      </c>
      <c r="E53" s="3" t="s">
        <v>20</v>
      </c>
      <c r="F53" s="31"/>
      <c r="G53" s="31"/>
      <c r="H53" s="6">
        <f t="shared" si="14"/>
        <v>0</v>
      </c>
      <c r="I53" s="31"/>
      <c r="J53" s="6">
        <f t="shared" si="0"/>
        <v>0</v>
      </c>
      <c r="K53" s="31"/>
      <c r="L53" s="31"/>
      <c r="M53" s="6">
        <f t="shared" si="1"/>
        <v>0</v>
      </c>
      <c r="N53" s="31"/>
      <c r="O53" s="31"/>
      <c r="P53" s="6">
        <f t="shared" si="2"/>
        <v>0</v>
      </c>
      <c r="Q53" s="31"/>
      <c r="R53" s="31"/>
      <c r="S53" s="6">
        <f t="shared" si="3"/>
        <v>0</v>
      </c>
      <c r="T53" s="31"/>
      <c r="U53" s="31"/>
      <c r="V53" s="6">
        <f t="shared" si="4"/>
        <v>0</v>
      </c>
      <c r="W53" s="31"/>
      <c r="X53" s="31"/>
      <c r="Y53" s="6">
        <f t="shared" si="5"/>
        <v>0</v>
      </c>
      <c r="Z53" s="31"/>
      <c r="AA53" s="31"/>
      <c r="AB53" s="6">
        <f t="shared" si="6"/>
        <v>0</v>
      </c>
      <c r="AC53" s="31"/>
      <c r="AD53" s="31"/>
      <c r="AE53" s="6">
        <f t="shared" si="23"/>
        <v>0</v>
      </c>
      <c r="AF53" s="31"/>
      <c r="AG53" s="31"/>
      <c r="AH53" s="6">
        <f t="shared" si="8"/>
        <v>0</v>
      </c>
      <c r="AI53" s="31"/>
      <c r="AJ53" s="31"/>
      <c r="AK53" s="6">
        <f t="shared" si="9"/>
        <v>0</v>
      </c>
      <c r="AL53" s="31"/>
      <c r="AM53" s="31"/>
    </row>
    <row r="54" spans="1:39" ht="33.75" customHeight="1">
      <c r="A54" s="58" t="s">
        <v>136</v>
      </c>
      <c r="B54" s="115">
        <v>902</v>
      </c>
      <c r="C54" s="59" t="s">
        <v>105</v>
      </c>
      <c r="D54" s="268"/>
      <c r="E54" s="59"/>
      <c r="F54" s="24"/>
      <c r="G54" s="24">
        <f>G55</f>
        <v>3.7</v>
      </c>
      <c r="H54" s="24">
        <f t="shared" si="14"/>
        <v>3.7</v>
      </c>
      <c r="I54" s="24">
        <f t="shared" ref="I54:AM54" si="28">I55</f>
        <v>0</v>
      </c>
      <c r="J54" s="24">
        <f t="shared" si="0"/>
        <v>3.7</v>
      </c>
      <c r="K54" s="24">
        <f t="shared" si="28"/>
        <v>0</v>
      </c>
      <c r="L54" s="24">
        <f t="shared" si="28"/>
        <v>0</v>
      </c>
      <c r="M54" s="24">
        <f t="shared" si="1"/>
        <v>3.7</v>
      </c>
      <c r="N54" s="24">
        <f t="shared" si="28"/>
        <v>0</v>
      </c>
      <c r="O54" s="24">
        <f t="shared" si="28"/>
        <v>0</v>
      </c>
      <c r="P54" s="24">
        <f t="shared" si="28"/>
        <v>3.7</v>
      </c>
      <c r="Q54" s="24">
        <f t="shared" si="28"/>
        <v>0</v>
      </c>
      <c r="R54" s="24">
        <f t="shared" si="28"/>
        <v>0</v>
      </c>
      <c r="S54" s="24">
        <f t="shared" si="28"/>
        <v>3.7</v>
      </c>
      <c r="T54" s="24">
        <f t="shared" si="28"/>
        <v>0</v>
      </c>
      <c r="U54" s="24">
        <f t="shared" si="28"/>
        <v>0</v>
      </c>
      <c r="V54" s="24">
        <f t="shared" si="4"/>
        <v>3.7</v>
      </c>
      <c r="W54" s="24">
        <f t="shared" si="28"/>
        <v>0</v>
      </c>
      <c r="X54" s="24">
        <f t="shared" si="28"/>
        <v>0</v>
      </c>
      <c r="Y54" s="24">
        <f t="shared" si="5"/>
        <v>3.7</v>
      </c>
      <c r="Z54" s="24">
        <f t="shared" si="28"/>
        <v>0</v>
      </c>
      <c r="AA54" s="24">
        <f t="shared" si="28"/>
        <v>0</v>
      </c>
      <c r="AB54" s="24">
        <f t="shared" si="6"/>
        <v>3.7</v>
      </c>
      <c r="AC54" s="24">
        <f t="shared" si="28"/>
        <v>0</v>
      </c>
      <c r="AD54" s="24">
        <f t="shared" si="28"/>
        <v>0</v>
      </c>
      <c r="AE54" s="24">
        <f t="shared" si="28"/>
        <v>3.7</v>
      </c>
      <c r="AF54" s="24">
        <f t="shared" si="28"/>
        <v>0</v>
      </c>
      <c r="AG54" s="24">
        <f t="shared" si="28"/>
        <v>0</v>
      </c>
      <c r="AH54" s="24">
        <f t="shared" si="8"/>
        <v>3.7</v>
      </c>
      <c r="AI54" s="24">
        <f t="shared" si="28"/>
        <v>0</v>
      </c>
      <c r="AJ54" s="24">
        <f t="shared" si="28"/>
        <v>0</v>
      </c>
      <c r="AK54" s="24">
        <f t="shared" si="9"/>
        <v>3.7</v>
      </c>
      <c r="AL54" s="24">
        <f t="shared" si="28"/>
        <v>5.9</v>
      </c>
      <c r="AM54" s="24">
        <f t="shared" si="28"/>
        <v>67.400000000000006</v>
      </c>
    </row>
    <row r="55" spans="1:39" ht="33.75" hidden="1" customHeight="1">
      <c r="A55" s="1" t="s">
        <v>123</v>
      </c>
      <c r="B55" s="25">
        <v>902</v>
      </c>
      <c r="C55" s="8" t="s">
        <v>105</v>
      </c>
      <c r="D55" s="35" t="s">
        <v>187</v>
      </c>
      <c r="E55" s="8"/>
      <c r="F55" s="6"/>
      <c r="G55" s="6">
        <f>G56</f>
        <v>3.7</v>
      </c>
      <c r="H55" s="6">
        <f t="shared" si="14"/>
        <v>3.7</v>
      </c>
      <c r="I55" s="6">
        <f t="shared" ref="I55:AM55" si="29">I56</f>
        <v>0</v>
      </c>
      <c r="J55" s="6">
        <f t="shared" si="0"/>
        <v>3.7</v>
      </c>
      <c r="K55" s="6">
        <f t="shared" si="29"/>
        <v>0</v>
      </c>
      <c r="L55" s="6">
        <f t="shared" si="29"/>
        <v>0</v>
      </c>
      <c r="M55" s="6">
        <f t="shared" si="1"/>
        <v>3.7</v>
      </c>
      <c r="N55" s="6">
        <f t="shared" si="29"/>
        <v>0</v>
      </c>
      <c r="O55" s="6">
        <f t="shared" si="29"/>
        <v>0</v>
      </c>
      <c r="P55" s="6">
        <f t="shared" si="29"/>
        <v>3.7</v>
      </c>
      <c r="Q55" s="6">
        <f t="shared" si="29"/>
        <v>0</v>
      </c>
      <c r="R55" s="6">
        <f t="shared" si="29"/>
        <v>0</v>
      </c>
      <c r="S55" s="6">
        <f t="shared" si="29"/>
        <v>3.7</v>
      </c>
      <c r="T55" s="6">
        <f t="shared" si="29"/>
        <v>0</v>
      </c>
      <c r="U55" s="6">
        <f t="shared" si="29"/>
        <v>0</v>
      </c>
      <c r="V55" s="6">
        <f t="shared" si="4"/>
        <v>3.7</v>
      </c>
      <c r="W55" s="6">
        <f t="shared" si="29"/>
        <v>0</v>
      </c>
      <c r="X55" s="6">
        <f t="shared" si="29"/>
        <v>0</v>
      </c>
      <c r="Y55" s="6">
        <f t="shared" si="5"/>
        <v>3.7</v>
      </c>
      <c r="Z55" s="6">
        <f t="shared" si="29"/>
        <v>0</v>
      </c>
      <c r="AA55" s="6">
        <f t="shared" si="29"/>
        <v>0</v>
      </c>
      <c r="AB55" s="6">
        <f t="shared" si="6"/>
        <v>3.7</v>
      </c>
      <c r="AC55" s="6">
        <f t="shared" si="29"/>
        <v>0</v>
      </c>
      <c r="AD55" s="6">
        <f t="shared" si="29"/>
        <v>0</v>
      </c>
      <c r="AE55" s="6">
        <f t="shared" si="29"/>
        <v>3.7</v>
      </c>
      <c r="AF55" s="6">
        <f t="shared" si="29"/>
        <v>0</v>
      </c>
      <c r="AG55" s="6">
        <f t="shared" si="29"/>
        <v>0</v>
      </c>
      <c r="AH55" s="6">
        <f t="shared" si="8"/>
        <v>3.7</v>
      </c>
      <c r="AI55" s="6">
        <f t="shared" si="29"/>
        <v>0</v>
      </c>
      <c r="AJ55" s="6">
        <f t="shared" si="29"/>
        <v>0</v>
      </c>
      <c r="AK55" s="6">
        <f t="shared" si="9"/>
        <v>3.7</v>
      </c>
      <c r="AL55" s="6">
        <f t="shared" si="29"/>
        <v>5.9</v>
      </c>
      <c r="AM55" s="6">
        <f t="shared" si="29"/>
        <v>67.400000000000006</v>
      </c>
    </row>
    <row r="56" spans="1:39" ht="49.5" customHeight="1">
      <c r="A56" s="179" t="s">
        <v>137</v>
      </c>
      <c r="B56" s="25">
        <v>902</v>
      </c>
      <c r="C56" s="8" t="s">
        <v>105</v>
      </c>
      <c r="D56" s="35" t="s">
        <v>187</v>
      </c>
      <c r="E56" s="8"/>
      <c r="F56" s="6"/>
      <c r="G56" s="6">
        <f>G57</f>
        <v>3.7</v>
      </c>
      <c r="H56" s="6">
        <f t="shared" si="14"/>
        <v>3.7</v>
      </c>
      <c r="I56" s="6">
        <f t="shared" ref="I56:AM56" si="30">I57</f>
        <v>0</v>
      </c>
      <c r="J56" s="6">
        <f t="shared" si="0"/>
        <v>3.7</v>
      </c>
      <c r="K56" s="6">
        <f t="shared" si="30"/>
        <v>0</v>
      </c>
      <c r="L56" s="6">
        <f t="shared" si="30"/>
        <v>0</v>
      </c>
      <c r="M56" s="6">
        <f t="shared" si="1"/>
        <v>3.7</v>
      </c>
      <c r="N56" s="6">
        <f t="shared" si="30"/>
        <v>0</v>
      </c>
      <c r="O56" s="6">
        <f t="shared" si="30"/>
        <v>0</v>
      </c>
      <c r="P56" s="6">
        <f t="shared" si="30"/>
        <v>3.7</v>
      </c>
      <c r="Q56" s="6">
        <f t="shared" si="30"/>
        <v>0</v>
      </c>
      <c r="R56" s="6">
        <f t="shared" si="30"/>
        <v>0</v>
      </c>
      <c r="S56" s="6">
        <f t="shared" si="30"/>
        <v>3.7</v>
      </c>
      <c r="T56" s="6">
        <f t="shared" si="30"/>
        <v>0</v>
      </c>
      <c r="U56" s="6">
        <f t="shared" si="30"/>
        <v>0</v>
      </c>
      <c r="V56" s="6">
        <f t="shared" si="4"/>
        <v>3.7</v>
      </c>
      <c r="W56" s="6">
        <f t="shared" si="30"/>
        <v>0</v>
      </c>
      <c r="X56" s="6">
        <f t="shared" si="30"/>
        <v>0</v>
      </c>
      <c r="Y56" s="6">
        <f t="shared" si="5"/>
        <v>3.7</v>
      </c>
      <c r="Z56" s="6">
        <f t="shared" si="30"/>
        <v>0</v>
      </c>
      <c r="AA56" s="6">
        <f t="shared" si="30"/>
        <v>0</v>
      </c>
      <c r="AB56" s="6">
        <f t="shared" si="6"/>
        <v>3.7</v>
      </c>
      <c r="AC56" s="6">
        <f t="shared" si="30"/>
        <v>0</v>
      </c>
      <c r="AD56" s="6">
        <f t="shared" si="30"/>
        <v>0</v>
      </c>
      <c r="AE56" s="6">
        <f t="shared" si="30"/>
        <v>3.7</v>
      </c>
      <c r="AF56" s="6">
        <f t="shared" si="30"/>
        <v>0</v>
      </c>
      <c r="AG56" s="6">
        <f t="shared" si="30"/>
        <v>0</v>
      </c>
      <c r="AH56" s="6">
        <f t="shared" si="8"/>
        <v>3.7</v>
      </c>
      <c r="AI56" s="6">
        <f t="shared" si="30"/>
        <v>0</v>
      </c>
      <c r="AJ56" s="6">
        <f t="shared" si="30"/>
        <v>0</v>
      </c>
      <c r="AK56" s="6">
        <f t="shared" si="9"/>
        <v>3.7</v>
      </c>
      <c r="AL56" s="6">
        <f t="shared" si="30"/>
        <v>5.9</v>
      </c>
      <c r="AM56" s="6">
        <f t="shared" si="30"/>
        <v>67.400000000000006</v>
      </c>
    </row>
    <row r="57" spans="1:39" ht="33.75" customHeight="1">
      <c r="A57" s="7" t="s">
        <v>10</v>
      </c>
      <c r="B57" s="25">
        <v>902</v>
      </c>
      <c r="C57" s="8" t="s">
        <v>105</v>
      </c>
      <c r="D57" s="35" t="s">
        <v>187</v>
      </c>
      <c r="E57" s="8" t="s">
        <v>11</v>
      </c>
      <c r="F57" s="6"/>
      <c r="G57" s="6">
        <v>3.7</v>
      </c>
      <c r="H57" s="6">
        <f t="shared" si="14"/>
        <v>3.7</v>
      </c>
      <c r="I57" s="6"/>
      <c r="J57" s="6">
        <f t="shared" si="0"/>
        <v>3.7</v>
      </c>
      <c r="K57" s="6"/>
      <c r="L57" s="6"/>
      <c r="M57" s="6">
        <f t="shared" si="1"/>
        <v>3.7</v>
      </c>
      <c r="N57" s="6"/>
      <c r="O57" s="6"/>
      <c r="P57" s="6">
        <f t="shared" si="2"/>
        <v>3.7</v>
      </c>
      <c r="Q57" s="6"/>
      <c r="R57" s="6"/>
      <c r="S57" s="6">
        <f t="shared" si="3"/>
        <v>3.7</v>
      </c>
      <c r="T57" s="6"/>
      <c r="U57" s="6"/>
      <c r="V57" s="6">
        <f t="shared" si="4"/>
        <v>3.7</v>
      </c>
      <c r="W57" s="6"/>
      <c r="X57" s="6"/>
      <c r="Y57" s="6">
        <f t="shared" si="5"/>
        <v>3.7</v>
      </c>
      <c r="Z57" s="6"/>
      <c r="AA57" s="6"/>
      <c r="AB57" s="6">
        <f t="shared" si="6"/>
        <v>3.7</v>
      </c>
      <c r="AC57" s="6"/>
      <c r="AD57" s="6"/>
      <c r="AE57" s="6">
        <f t="shared" si="23"/>
        <v>3.7</v>
      </c>
      <c r="AF57" s="6"/>
      <c r="AG57" s="6"/>
      <c r="AH57" s="6">
        <f t="shared" si="8"/>
        <v>3.7</v>
      </c>
      <c r="AI57" s="6"/>
      <c r="AJ57" s="6"/>
      <c r="AK57" s="6">
        <f t="shared" si="9"/>
        <v>3.7</v>
      </c>
      <c r="AL57" s="6">
        <v>5.9</v>
      </c>
      <c r="AM57" s="6">
        <v>67.400000000000006</v>
      </c>
    </row>
    <row r="58" spans="1:39" s="53" customFormat="1" ht="21" customHeight="1">
      <c r="A58" s="58" t="s">
        <v>21</v>
      </c>
      <c r="B58" s="66">
        <v>902</v>
      </c>
      <c r="C58" s="56" t="s">
        <v>22</v>
      </c>
      <c r="D58" s="56"/>
      <c r="E58" s="56"/>
      <c r="F58" s="130">
        <f t="shared" ref="F58:L59" si="31">F59</f>
        <v>100</v>
      </c>
      <c r="G58" s="130">
        <f t="shared" si="31"/>
        <v>0</v>
      </c>
      <c r="H58" s="26">
        <f t="shared" si="14"/>
        <v>100</v>
      </c>
      <c r="I58" s="26">
        <f t="shared" si="31"/>
        <v>0</v>
      </c>
      <c r="J58" s="26">
        <f t="shared" si="0"/>
        <v>100</v>
      </c>
      <c r="K58" s="26">
        <f t="shared" si="31"/>
        <v>0</v>
      </c>
      <c r="L58" s="26">
        <f t="shared" si="31"/>
        <v>0</v>
      </c>
      <c r="M58" s="26">
        <f t="shared" si="1"/>
        <v>100</v>
      </c>
      <c r="N58" s="26">
        <f>N59</f>
        <v>0</v>
      </c>
      <c r="O58" s="26">
        <f>O59</f>
        <v>0</v>
      </c>
      <c r="P58" s="26">
        <f t="shared" si="2"/>
        <v>100</v>
      </c>
      <c r="Q58" s="26">
        <f>Q59</f>
        <v>0</v>
      </c>
      <c r="R58" s="26">
        <f>R59</f>
        <v>0</v>
      </c>
      <c r="S58" s="26">
        <f t="shared" si="3"/>
        <v>100</v>
      </c>
      <c r="T58" s="26">
        <f>T59</f>
        <v>0</v>
      </c>
      <c r="U58" s="26">
        <f>U59</f>
        <v>0</v>
      </c>
      <c r="V58" s="26">
        <f t="shared" si="4"/>
        <v>100</v>
      </c>
      <c r="W58" s="26">
        <f>W59</f>
        <v>0</v>
      </c>
      <c r="X58" s="26">
        <f>X59</f>
        <v>0</v>
      </c>
      <c r="Y58" s="26">
        <f t="shared" si="5"/>
        <v>100</v>
      </c>
      <c r="Z58" s="26">
        <f>Z59</f>
        <v>0</v>
      </c>
      <c r="AA58" s="26">
        <f>AA59</f>
        <v>0</v>
      </c>
      <c r="AB58" s="26">
        <f t="shared" si="6"/>
        <v>100</v>
      </c>
      <c r="AC58" s="26">
        <f>AC59</f>
        <v>0</v>
      </c>
      <c r="AD58" s="26">
        <f>AD59</f>
        <v>0</v>
      </c>
      <c r="AE58" s="26">
        <f t="shared" si="23"/>
        <v>100</v>
      </c>
      <c r="AF58" s="26">
        <f>AF59</f>
        <v>0</v>
      </c>
      <c r="AG58" s="26">
        <f>AG59</f>
        <v>0</v>
      </c>
      <c r="AH58" s="26">
        <f t="shared" si="8"/>
        <v>100</v>
      </c>
      <c r="AI58" s="26">
        <f>AI59</f>
        <v>0</v>
      </c>
      <c r="AJ58" s="26">
        <f>AJ59</f>
        <v>0</v>
      </c>
      <c r="AK58" s="26">
        <f t="shared" si="9"/>
        <v>100</v>
      </c>
      <c r="AL58" s="130">
        <f>AL59</f>
        <v>100</v>
      </c>
      <c r="AM58" s="130">
        <f>AM59</f>
        <v>100</v>
      </c>
    </row>
    <row r="59" spans="1:39" ht="33.75" customHeight="1">
      <c r="A59" s="1" t="s">
        <v>123</v>
      </c>
      <c r="B59" s="25">
        <v>902</v>
      </c>
      <c r="C59" s="8" t="s">
        <v>22</v>
      </c>
      <c r="D59" s="8" t="s">
        <v>155</v>
      </c>
      <c r="E59" s="8"/>
      <c r="F59" s="131">
        <f t="shared" si="31"/>
        <v>100</v>
      </c>
      <c r="G59" s="131">
        <f t="shared" si="31"/>
        <v>0</v>
      </c>
      <c r="H59" s="6">
        <f t="shared" si="14"/>
        <v>100</v>
      </c>
      <c r="I59" s="6">
        <f t="shared" si="31"/>
        <v>0</v>
      </c>
      <c r="J59" s="6">
        <f t="shared" si="0"/>
        <v>100</v>
      </c>
      <c r="K59" s="6">
        <f t="shared" si="31"/>
        <v>0</v>
      </c>
      <c r="L59" s="6">
        <f t="shared" si="31"/>
        <v>0</v>
      </c>
      <c r="M59" s="6">
        <f t="shared" si="1"/>
        <v>100</v>
      </c>
      <c r="N59" s="6">
        <f>N60</f>
        <v>0</v>
      </c>
      <c r="O59" s="6">
        <f>O60</f>
        <v>0</v>
      </c>
      <c r="P59" s="6">
        <f t="shared" si="2"/>
        <v>100</v>
      </c>
      <c r="Q59" s="6">
        <f>Q60</f>
        <v>0</v>
      </c>
      <c r="R59" s="6">
        <f>R60</f>
        <v>0</v>
      </c>
      <c r="S59" s="6">
        <f t="shared" si="3"/>
        <v>100</v>
      </c>
      <c r="T59" s="6">
        <f>T60</f>
        <v>0</v>
      </c>
      <c r="U59" s="6">
        <f>U60</f>
        <v>0</v>
      </c>
      <c r="V59" s="6">
        <f t="shared" si="4"/>
        <v>100</v>
      </c>
      <c r="W59" s="6">
        <f>W60</f>
        <v>0</v>
      </c>
      <c r="X59" s="6">
        <f>X60</f>
        <v>0</v>
      </c>
      <c r="Y59" s="6">
        <f t="shared" si="5"/>
        <v>100</v>
      </c>
      <c r="Z59" s="6">
        <f>Z60</f>
        <v>0</v>
      </c>
      <c r="AA59" s="6">
        <f>AA60</f>
        <v>0</v>
      </c>
      <c r="AB59" s="6">
        <f t="shared" si="6"/>
        <v>100</v>
      </c>
      <c r="AC59" s="6">
        <f>AC60</f>
        <v>0</v>
      </c>
      <c r="AD59" s="6">
        <f>AD60</f>
        <v>0</v>
      </c>
      <c r="AE59" s="6">
        <f t="shared" si="23"/>
        <v>100</v>
      </c>
      <c r="AF59" s="6">
        <f>AF60</f>
        <v>0</v>
      </c>
      <c r="AG59" s="6">
        <f>AG60</f>
        <v>0</v>
      </c>
      <c r="AH59" s="6">
        <f t="shared" si="8"/>
        <v>100</v>
      </c>
      <c r="AI59" s="6">
        <f>AI60</f>
        <v>0</v>
      </c>
      <c r="AJ59" s="6">
        <f>AJ60</f>
        <v>0</v>
      </c>
      <c r="AK59" s="6">
        <f t="shared" si="9"/>
        <v>100</v>
      </c>
      <c r="AL59" s="131">
        <f>AL60</f>
        <v>100</v>
      </c>
      <c r="AM59" s="131">
        <f>AM60</f>
        <v>100</v>
      </c>
    </row>
    <row r="60" spans="1:39" ht="21" customHeight="1">
      <c r="A60" s="1" t="s">
        <v>19</v>
      </c>
      <c r="B60" s="25">
        <v>902</v>
      </c>
      <c r="C60" s="8" t="s">
        <v>22</v>
      </c>
      <c r="D60" s="8" t="s">
        <v>155</v>
      </c>
      <c r="E60" s="8" t="s">
        <v>20</v>
      </c>
      <c r="F60" s="6">
        <v>100</v>
      </c>
      <c r="G60" s="6"/>
      <c r="H60" s="6">
        <f t="shared" si="14"/>
        <v>100</v>
      </c>
      <c r="I60" s="6"/>
      <c r="J60" s="6">
        <f t="shared" si="0"/>
        <v>100</v>
      </c>
      <c r="K60" s="6"/>
      <c r="L60" s="6"/>
      <c r="M60" s="6">
        <f t="shared" si="1"/>
        <v>100</v>
      </c>
      <c r="N60" s="6"/>
      <c r="O60" s="6"/>
      <c r="P60" s="6">
        <f t="shared" si="2"/>
        <v>100</v>
      </c>
      <c r="Q60" s="6"/>
      <c r="R60" s="6"/>
      <c r="S60" s="6">
        <f t="shared" si="3"/>
        <v>100</v>
      </c>
      <c r="T60" s="6"/>
      <c r="U60" s="6"/>
      <c r="V60" s="6">
        <f t="shared" si="4"/>
        <v>100</v>
      </c>
      <c r="W60" s="6"/>
      <c r="X60" s="6"/>
      <c r="Y60" s="6">
        <f t="shared" si="5"/>
        <v>100</v>
      </c>
      <c r="Z60" s="6"/>
      <c r="AA60" s="6"/>
      <c r="AB60" s="6">
        <f t="shared" si="6"/>
        <v>100</v>
      </c>
      <c r="AC60" s="6"/>
      <c r="AD60" s="6"/>
      <c r="AE60" s="6">
        <f t="shared" si="23"/>
        <v>100</v>
      </c>
      <c r="AF60" s="6"/>
      <c r="AG60" s="6"/>
      <c r="AH60" s="6">
        <f t="shared" si="8"/>
        <v>100</v>
      </c>
      <c r="AI60" s="6"/>
      <c r="AJ60" s="6"/>
      <c r="AK60" s="6">
        <f t="shared" si="9"/>
        <v>100</v>
      </c>
      <c r="AL60" s="6">
        <v>100</v>
      </c>
      <c r="AM60" s="6">
        <v>100</v>
      </c>
    </row>
    <row r="61" spans="1:39" s="53" customFormat="1" ht="21" customHeight="1">
      <c r="A61" s="58" t="s">
        <v>23</v>
      </c>
      <c r="B61" s="66">
        <v>902</v>
      </c>
      <c r="C61" s="56" t="s">
        <v>24</v>
      </c>
      <c r="D61" s="56"/>
      <c r="E61" s="56"/>
      <c r="F61" s="130">
        <f>F62+F64+F66+F68+F74+F82</f>
        <v>9085.4</v>
      </c>
      <c r="G61" s="130">
        <f>G62+G89+G82+G86</f>
        <v>1060.7</v>
      </c>
      <c r="H61" s="26">
        <f t="shared" si="14"/>
        <v>10146.1</v>
      </c>
      <c r="I61" s="26">
        <f>I64+I66+I68+I74+I62</f>
        <v>0</v>
      </c>
      <c r="J61" s="26">
        <f t="shared" si="0"/>
        <v>10146.1</v>
      </c>
      <c r="K61" s="26">
        <f>K64+K66+K68+K74+K62</f>
        <v>0</v>
      </c>
      <c r="L61" s="26">
        <f>L64+L66+L68+L74+L62</f>
        <v>0</v>
      </c>
      <c r="M61" s="26">
        <f t="shared" si="1"/>
        <v>10146.1</v>
      </c>
      <c r="N61" s="26">
        <f>N64+N66+N68+N74+N62</f>
        <v>0</v>
      </c>
      <c r="O61" s="26">
        <f>O64+O66+O68+O74+O62</f>
        <v>0</v>
      </c>
      <c r="P61" s="26">
        <f t="shared" si="2"/>
        <v>10146.1</v>
      </c>
      <c r="Q61" s="26">
        <f>Q64+Q66+Q68+Q74+Q62</f>
        <v>0</v>
      </c>
      <c r="R61" s="26">
        <f>R64+R66+R68+R74+R62</f>
        <v>0</v>
      </c>
      <c r="S61" s="26">
        <f t="shared" si="3"/>
        <v>10146.1</v>
      </c>
      <c r="T61" s="26">
        <f>T64+T66+T68+T74+T62</f>
        <v>0</v>
      </c>
      <c r="U61" s="26">
        <f>U64+U66+U68+U74+U62</f>
        <v>0</v>
      </c>
      <c r="V61" s="26">
        <f t="shared" si="4"/>
        <v>10146.1</v>
      </c>
      <c r="W61" s="26">
        <f>W64+W66+W68+W74+W62</f>
        <v>0</v>
      </c>
      <c r="X61" s="26">
        <f>X64+X66+X68+X74+X62</f>
        <v>0</v>
      </c>
      <c r="Y61" s="26">
        <f t="shared" si="5"/>
        <v>10146.1</v>
      </c>
      <c r="Z61" s="26">
        <f>Z64+Z66+Z68+Z74+Z62</f>
        <v>0</v>
      </c>
      <c r="AA61" s="26">
        <f>AA64+AA66+AA68+AA74+AA62</f>
        <v>0</v>
      </c>
      <c r="AB61" s="26">
        <f t="shared" si="6"/>
        <v>10146.1</v>
      </c>
      <c r="AC61" s="26"/>
      <c r="AD61" s="26">
        <f>AD64+AD66+AD68+AD74+AD62</f>
        <v>0</v>
      </c>
      <c r="AE61" s="26">
        <f t="shared" si="23"/>
        <v>10146.1</v>
      </c>
      <c r="AF61" s="26"/>
      <c r="AG61" s="26">
        <f>AG64+AG66+AG68+AG74+AG62</f>
        <v>0</v>
      </c>
      <c r="AH61" s="26">
        <f t="shared" si="8"/>
        <v>10146.1</v>
      </c>
      <c r="AI61" s="26">
        <f>AI64+AI66+AI68+AI74+AI62</f>
        <v>0</v>
      </c>
      <c r="AJ61" s="26"/>
      <c r="AK61" s="26">
        <f t="shared" si="9"/>
        <v>10146.1</v>
      </c>
      <c r="AL61" s="130">
        <f>AL64+AL74+AL86+AL89</f>
        <v>9798.9999999999982</v>
      </c>
      <c r="AM61" s="130">
        <f>AM64+AM74+AM86+AM89</f>
        <v>9797.9999999999982</v>
      </c>
    </row>
    <row r="62" spans="1:39" ht="33.75" hidden="1" customHeight="1">
      <c r="A62" s="156" t="s">
        <v>290</v>
      </c>
      <c r="B62" s="25">
        <v>902</v>
      </c>
      <c r="C62" s="8" t="s">
        <v>24</v>
      </c>
      <c r="D62" s="8" t="s">
        <v>291</v>
      </c>
      <c r="E62" s="8"/>
      <c r="F62" s="131"/>
      <c r="G62" s="131">
        <f>G63</f>
        <v>0</v>
      </c>
      <c r="H62" s="6">
        <f t="shared" si="14"/>
        <v>0</v>
      </c>
      <c r="I62" s="6">
        <f>I63</f>
        <v>0</v>
      </c>
      <c r="J62" s="6">
        <f t="shared" si="0"/>
        <v>0</v>
      </c>
      <c r="K62" s="6">
        <f>K63</f>
        <v>0</v>
      </c>
      <c r="L62" s="6">
        <f>L63</f>
        <v>0</v>
      </c>
      <c r="M62" s="6">
        <f t="shared" si="1"/>
        <v>0</v>
      </c>
      <c r="N62" s="6">
        <f>N63</f>
        <v>0</v>
      </c>
      <c r="O62" s="6">
        <f>O63</f>
        <v>0</v>
      </c>
      <c r="P62" s="6">
        <f t="shared" si="2"/>
        <v>0</v>
      </c>
      <c r="Q62" s="6">
        <f>Q63</f>
        <v>0</v>
      </c>
      <c r="R62" s="6">
        <f>R63</f>
        <v>0</v>
      </c>
      <c r="S62" s="6">
        <f t="shared" si="3"/>
        <v>0</v>
      </c>
      <c r="T62" s="6">
        <f>T63</f>
        <v>0</v>
      </c>
      <c r="U62" s="6">
        <f>U63</f>
        <v>0</v>
      </c>
      <c r="V62" s="6">
        <f t="shared" si="4"/>
        <v>0</v>
      </c>
      <c r="W62" s="6">
        <f>W63</f>
        <v>0</v>
      </c>
      <c r="X62" s="6">
        <f>X63</f>
        <v>0</v>
      </c>
      <c r="Y62" s="6">
        <f t="shared" si="5"/>
        <v>0</v>
      </c>
      <c r="Z62" s="6">
        <f>Z63</f>
        <v>0</v>
      </c>
      <c r="AA62" s="6">
        <f>AA63</f>
        <v>0</v>
      </c>
      <c r="AB62" s="6">
        <f t="shared" si="6"/>
        <v>0</v>
      </c>
      <c r="AC62" s="6">
        <f>AC63</f>
        <v>0</v>
      </c>
      <c r="AD62" s="6">
        <f>AD63</f>
        <v>0</v>
      </c>
      <c r="AE62" s="6">
        <f t="shared" si="23"/>
        <v>0</v>
      </c>
      <c r="AF62" s="6">
        <f>AF63</f>
        <v>0</v>
      </c>
      <c r="AG62" s="6">
        <f>AG63</f>
        <v>0</v>
      </c>
      <c r="AH62" s="6">
        <f t="shared" si="8"/>
        <v>0</v>
      </c>
      <c r="AI62" s="6">
        <f>AI63</f>
        <v>0</v>
      </c>
      <c r="AJ62" s="6">
        <f>AJ63</f>
        <v>0</v>
      </c>
      <c r="AK62" s="6">
        <f t="shared" si="9"/>
        <v>0</v>
      </c>
      <c r="AL62" s="131">
        <f>AL63</f>
        <v>0</v>
      </c>
      <c r="AM62" s="131">
        <f>AM63</f>
        <v>0</v>
      </c>
    </row>
    <row r="63" spans="1:39" ht="33.75" hidden="1" customHeight="1">
      <c r="A63" s="1" t="s">
        <v>10</v>
      </c>
      <c r="B63" s="25">
        <v>902</v>
      </c>
      <c r="C63" s="8" t="s">
        <v>24</v>
      </c>
      <c r="D63" s="8" t="s">
        <v>291</v>
      </c>
      <c r="E63" s="8" t="s">
        <v>11</v>
      </c>
      <c r="F63" s="6"/>
      <c r="G63" s="6"/>
      <c r="H63" s="6">
        <f t="shared" ref="H63:H91" si="32">F63+G63</f>
        <v>0</v>
      </c>
      <c r="I63" s="6"/>
      <c r="J63" s="6">
        <f t="shared" si="0"/>
        <v>0</v>
      </c>
      <c r="K63" s="6"/>
      <c r="L63" s="6"/>
      <c r="M63" s="6">
        <f t="shared" si="1"/>
        <v>0</v>
      </c>
      <c r="N63" s="6"/>
      <c r="O63" s="6"/>
      <c r="P63" s="6">
        <f t="shared" si="2"/>
        <v>0</v>
      </c>
      <c r="Q63" s="6"/>
      <c r="R63" s="6"/>
      <c r="S63" s="6">
        <f t="shared" si="3"/>
        <v>0</v>
      </c>
      <c r="T63" s="6"/>
      <c r="U63" s="6"/>
      <c r="V63" s="6">
        <f t="shared" si="4"/>
        <v>0</v>
      </c>
      <c r="W63" s="6"/>
      <c r="X63" s="6"/>
      <c r="Y63" s="6">
        <f t="shared" si="5"/>
        <v>0</v>
      </c>
      <c r="Z63" s="6"/>
      <c r="AA63" s="6"/>
      <c r="AB63" s="6">
        <f t="shared" si="6"/>
        <v>0</v>
      </c>
      <c r="AC63" s="6"/>
      <c r="AD63" s="6"/>
      <c r="AE63" s="6">
        <f t="shared" si="23"/>
        <v>0</v>
      </c>
      <c r="AF63" s="6"/>
      <c r="AG63" s="6"/>
      <c r="AH63" s="6">
        <f t="shared" si="8"/>
        <v>0</v>
      </c>
      <c r="AI63" s="6"/>
      <c r="AJ63" s="6"/>
      <c r="AK63" s="6">
        <f t="shared" si="9"/>
        <v>0</v>
      </c>
      <c r="AL63" s="148"/>
      <c r="AM63" s="148"/>
    </row>
    <row r="64" spans="1:39" ht="33.75" customHeight="1">
      <c r="A64" s="163" t="s">
        <v>434</v>
      </c>
      <c r="B64" s="180">
        <v>902</v>
      </c>
      <c r="C64" s="181" t="s">
        <v>24</v>
      </c>
      <c r="D64" s="181" t="s">
        <v>329</v>
      </c>
      <c r="E64" s="181"/>
      <c r="F64" s="182">
        <f>F65</f>
        <v>0</v>
      </c>
      <c r="G64" s="182"/>
      <c r="H64" s="182">
        <f t="shared" si="32"/>
        <v>0</v>
      </c>
      <c r="I64" s="182">
        <f>I65</f>
        <v>0</v>
      </c>
      <c r="J64" s="182">
        <f t="shared" si="0"/>
        <v>0</v>
      </c>
      <c r="K64" s="182">
        <f>K65</f>
        <v>0</v>
      </c>
      <c r="L64" s="182">
        <f>L65</f>
        <v>0</v>
      </c>
      <c r="M64" s="182">
        <f t="shared" si="1"/>
        <v>0</v>
      </c>
      <c r="N64" s="182">
        <f>N65</f>
        <v>0</v>
      </c>
      <c r="O64" s="182">
        <f>O65</f>
        <v>0</v>
      </c>
      <c r="P64" s="182">
        <f t="shared" si="2"/>
        <v>0</v>
      </c>
      <c r="Q64" s="182">
        <f>Q65</f>
        <v>0</v>
      </c>
      <c r="R64" s="182">
        <f>R65</f>
        <v>0</v>
      </c>
      <c r="S64" s="182">
        <f t="shared" si="3"/>
        <v>0</v>
      </c>
      <c r="T64" s="182">
        <f>T65</f>
        <v>0</v>
      </c>
      <c r="U64" s="182">
        <f>U65</f>
        <v>0</v>
      </c>
      <c r="V64" s="182">
        <f t="shared" si="4"/>
        <v>0</v>
      </c>
      <c r="W64" s="182">
        <f>W65</f>
        <v>0</v>
      </c>
      <c r="X64" s="182">
        <f>X65</f>
        <v>0</v>
      </c>
      <c r="Y64" s="182">
        <f t="shared" si="5"/>
        <v>0</v>
      </c>
      <c r="Z64" s="182">
        <f>Z65</f>
        <v>0</v>
      </c>
      <c r="AA64" s="182">
        <f>AA65</f>
        <v>0</v>
      </c>
      <c r="AB64" s="182">
        <f t="shared" si="6"/>
        <v>0</v>
      </c>
      <c r="AC64" s="182">
        <f>AC65</f>
        <v>0</v>
      </c>
      <c r="AD64" s="182">
        <f>AD65</f>
        <v>0</v>
      </c>
      <c r="AE64" s="182">
        <f t="shared" si="23"/>
        <v>0</v>
      </c>
      <c r="AF64" s="182">
        <f>AF65</f>
        <v>0</v>
      </c>
      <c r="AG64" s="182">
        <f>AG65</f>
        <v>0</v>
      </c>
      <c r="AH64" s="182">
        <f t="shared" si="8"/>
        <v>0</v>
      </c>
      <c r="AI64" s="182">
        <f>AI65</f>
        <v>0</v>
      </c>
      <c r="AJ64" s="182">
        <f>AJ65</f>
        <v>0</v>
      </c>
      <c r="AK64" s="182">
        <f t="shared" si="9"/>
        <v>0</v>
      </c>
      <c r="AL64" s="182">
        <f>AL65</f>
        <v>1</v>
      </c>
      <c r="AM64" s="182">
        <f>AM65</f>
        <v>0</v>
      </c>
    </row>
    <row r="65" spans="1:39" ht="33.75" customHeight="1">
      <c r="A65" s="7" t="s">
        <v>10</v>
      </c>
      <c r="B65" s="25">
        <v>902</v>
      </c>
      <c r="C65" s="8" t="s">
        <v>24</v>
      </c>
      <c r="D65" s="8" t="s">
        <v>329</v>
      </c>
      <c r="E65" s="8" t="s">
        <v>11</v>
      </c>
      <c r="F65" s="6"/>
      <c r="G65" s="6"/>
      <c r="H65" s="6">
        <f t="shared" si="32"/>
        <v>0</v>
      </c>
      <c r="I65" s="6"/>
      <c r="J65" s="6">
        <f t="shared" si="0"/>
        <v>0</v>
      </c>
      <c r="K65" s="6"/>
      <c r="L65" s="6"/>
      <c r="M65" s="6">
        <f t="shared" si="1"/>
        <v>0</v>
      </c>
      <c r="N65" s="6"/>
      <c r="O65" s="6"/>
      <c r="P65" s="6">
        <f t="shared" si="2"/>
        <v>0</v>
      </c>
      <c r="Q65" s="6"/>
      <c r="R65" s="6"/>
      <c r="S65" s="6">
        <f t="shared" si="3"/>
        <v>0</v>
      </c>
      <c r="T65" s="6"/>
      <c r="U65" s="6"/>
      <c r="V65" s="6">
        <f t="shared" si="4"/>
        <v>0</v>
      </c>
      <c r="W65" s="6"/>
      <c r="X65" s="6"/>
      <c r="Y65" s="6">
        <f t="shared" si="5"/>
        <v>0</v>
      </c>
      <c r="Z65" s="6"/>
      <c r="AA65" s="6"/>
      <c r="AB65" s="6">
        <f t="shared" si="6"/>
        <v>0</v>
      </c>
      <c r="AC65" s="6"/>
      <c r="AD65" s="6"/>
      <c r="AE65" s="6">
        <f t="shared" si="23"/>
        <v>0</v>
      </c>
      <c r="AF65" s="6"/>
      <c r="AG65" s="6"/>
      <c r="AH65" s="6">
        <f t="shared" si="8"/>
        <v>0</v>
      </c>
      <c r="AI65" s="6"/>
      <c r="AJ65" s="6"/>
      <c r="AK65" s="6">
        <f t="shared" si="9"/>
        <v>0</v>
      </c>
      <c r="AL65" s="6">
        <v>1</v>
      </c>
      <c r="AM65" s="6"/>
    </row>
    <row r="66" spans="1:39" ht="33.75" hidden="1" customHeight="1">
      <c r="A66" s="13" t="s">
        <v>25</v>
      </c>
      <c r="B66" s="25">
        <v>902</v>
      </c>
      <c r="C66" s="8" t="s">
        <v>24</v>
      </c>
      <c r="D66" s="8" t="s">
        <v>156</v>
      </c>
      <c r="E66" s="8"/>
      <c r="F66" s="131"/>
      <c r="G66" s="131"/>
      <c r="H66" s="6">
        <f t="shared" si="32"/>
        <v>0</v>
      </c>
      <c r="I66" s="6">
        <f>I67</f>
        <v>0</v>
      </c>
      <c r="J66" s="6">
        <f t="shared" si="0"/>
        <v>0</v>
      </c>
      <c r="K66" s="6">
        <f>K67</f>
        <v>0</v>
      </c>
      <c r="L66" s="6">
        <f>L67</f>
        <v>0</v>
      </c>
      <c r="M66" s="6">
        <f t="shared" si="1"/>
        <v>0</v>
      </c>
      <c r="N66" s="6">
        <f>N67</f>
        <v>0</v>
      </c>
      <c r="O66" s="6">
        <f>O67</f>
        <v>0</v>
      </c>
      <c r="P66" s="6">
        <f t="shared" si="2"/>
        <v>0</v>
      </c>
      <c r="Q66" s="6">
        <f>Q67</f>
        <v>0</v>
      </c>
      <c r="R66" s="6">
        <f>R67</f>
        <v>0</v>
      </c>
      <c r="S66" s="6">
        <f t="shared" si="3"/>
        <v>0</v>
      </c>
      <c r="T66" s="6">
        <f>T67</f>
        <v>0</v>
      </c>
      <c r="U66" s="6">
        <f>U67</f>
        <v>0</v>
      </c>
      <c r="V66" s="6">
        <f t="shared" si="4"/>
        <v>0</v>
      </c>
      <c r="W66" s="6">
        <f>W67</f>
        <v>0</v>
      </c>
      <c r="X66" s="6">
        <f>X67</f>
        <v>0</v>
      </c>
      <c r="Y66" s="6">
        <f t="shared" si="5"/>
        <v>0</v>
      </c>
      <c r="Z66" s="6">
        <f>Z67</f>
        <v>0</v>
      </c>
      <c r="AA66" s="6">
        <f>AA67</f>
        <v>0</v>
      </c>
      <c r="AB66" s="6">
        <f t="shared" si="6"/>
        <v>0</v>
      </c>
      <c r="AC66" s="6">
        <f>AC67</f>
        <v>0</v>
      </c>
      <c r="AD66" s="6">
        <f>AD67</f>
        <v>0</v>
      </c>
      <c r="AE66" s="6">
        <f t="shared" si="23"/>
        <v>0</v>
      </c>
      <c r="AF66" s="6">
        <f>AF67</f>
        <v>0</v>
      </c>
      <c r="AG66" s="6">
        <f>AG67</f>
        <v>0</v>
      </c>
      <c r="AH66" s="6">
        <f t="shared" si="8"/>
        <v>0</v>
      </c>
      <c r="AI66" s="6">
        <f>AI67</f>
        <v>0</v>
      </c>
      <c r="AJ66" s="6">
        <f>AJ67</f>
        <v>0</v>
      </c>
      <c r="AK66" s="6">
        <f t="shared" si="9"/>
        <v>0</v>
      </c>
      <c r="AL66" s="131">
        <f>AL67</f>
        <v>0</v>
      </c>
      <c r="AM66" s="131">
        <f>AM67</f>
        <v>0</v>
      </c>
    </row>
    <row r="67" spans="1:39" ht="33.75" hidden="1" customHeight="1">
      <c r="A67" s="7" t="s">
        <v>26</v>
      </c>
      <c r="B67" s="25">
        <v>902</v>
      </c>
      <c r="C67" s="8" t="s">
        <v>24</v>
      </c>
      <c r="D67" s="8" t="s">
        <v>156</v>
      </c>
      <c r="E67" s="8" t="s">
        <v>27</v>
      </c>
      <c r="F67" s="131"/>
      <c r="G67" s="131"/>
      <c r="H67" s="6">
        <f t="shared" si="32"/>
        <v>0</v>
      </c>
      <c r="I67" s="6"/>
      <c r="J67" s="6">
        <f t="shared" si="0"/>
        <v>0</v>
      </c>
      <c r="K67" s="6"/>
      <c r="L67" s="6"/>
      <c r="M67" s="6">
        <f t="shared" si="1"/>
        <v>0</v>
      </c>
      <c r="N67" s="6"/>
      <c r="O67" s="6"/>
      <c r="P67" s="6">
        <f t="shared" si="2"/>
        <v>0</v>
      </c>
      <c r="Q67" s="6"/>
      <c r="R67" s="6"/>
      <c r="S67" s="6">
        <f t="shared" si="3"/>
        <v>0</v>
      </c>
      <c r="T67" s="6"/>
      <c r="U67" s="6"/>
      <c r="V67" s="6">
        <f t="shared" si="4"/>
        <v>0</v>
      </c>
      <c r="W67" s="6"/>
      <c r="X67" s="6"/>
      <c r="Y67" s="6">
        <f t="shared" si="5"/>
        <v>0</v>
      </c>
      <c r="Z67" s="6"/>
      <c r="AA67" s="6"/>
      <c r="AB67" s="6">
        <f t="shared" si="6"/>
        <v>0</v>
      </c>
      <c r="AC67" s="6"/>
      <c r="AD67" s="6"/>
      <c r="AE67" s="6">
        <f t="shared" si="23"/>
        <v>0</v>
      </c>
      <c r="AF67" s="6"/>
      <c r="AG67" s="6"/>
      <c r="AH67" s="6">
        <f t="shared" si="8"/>
        <v>0</v>
      </c>
      <c r="AI67" s="6"/>
      <c r="AJ67" s="6"/>
      <c r="AK67" s="6">
        <f t="shared" si="9"/>
        <v>0</v>
      </c>
      <c r="AL67" s="131"/>
      <c r="AM67" s="131"/>
    </row>
    <row r="68" spans="1:39" ht="33.75" hidden="1" customHeight="1">
      <c r="A68" s="17" t="s">
        <v>176</v>
      </c>
      <c r="B68" s="25">
        <v>902</v>
      </c>
      <c r="C68" s="8" t="s">
        <v>24</v>
      </c>
      <c r="D68" s="8" t="s">
        <v>194</v>
      </c>
      <c r="E68" s="8"/>
      <c r="F68" s="131"/>
      <c r="G68" s="131"/>
      <c r="H68" s="6">
        <f t="shared" si="32"/>
        <v>0</v>
      </c>
      <c r="I68" s="6">
        <f>I69</f>
        <v>0</v>
      </c>
      <c r="J68" s="6">
        <f t="shared" si="0"/>
        <v>0</v>
      </c>
      <c r="K68" s="6">
        <f>K69</f>
        <v>0</v>
      </c>
      <c r="L68" s="6">
        <f>L69</f>
        <v>0</v>
      </c>
      <c r="M68" s="6">
        <f t="shared" si="1"/>
        <v>0</v>
      </c>
      <c r="N68" s="6">
        <f>N69</f>
        <v>0</v>
      </c>
      <c r="O68" s="6">
        <f>O69</f>
        <v>0</v>
      </c>
      <c r="P68" s="6">
        <f t="shared" si="2"/>
        <v>0</v>
      </c>
      <c r="Q68" s="6">
        <f>Q69</f>
        <v>0</v>
      </c>
      <c r="R68" s="6">
        <f>R69</f>
        <v>0</v>
      </c>
      <c r="S68" s="6">
        <f t="shared" si="3"/>
        <v>0</v>
      </c>
      <c r="T68" s="6">
        <f>T69</f>
        <v>0</v>
      </c>
      <c r="U68" s="6">
        <f>U69</f>
        <v>0</v>
      </c>
      <c r="V68" s="6">
        <f t="shared" si="4"/>
        <v>0</v>
      </c>
      <c r="W68" s="6">
        <f>W69</f>
        <v>0</v>
      </c>
      <c r="X68" s="6">
        <f>X69</f>
        <v>0</v>
      </c>
      <c r="Y68" s="6">
        <f t="shared" si="5"/>
        <v>0</v>
      </c>
      <c r="Z68" s="6">
        <f>Z69</f>
        <v>0</v>
      </c>
      <c r="AA68" s="6">
        <f>AA69</f>
        <v>0</v>
      </c>
      <c r="AB68" s="6">
        <f t="shared" si="6"/>
        <v>0</v>
      </c>
      <c r="AC68" s="6">
        <f>AC69</f>
        <v>0</v>
      </c>
      <c r="AD68" s="6">
        <f>AD69</f>
        <v>0</v>
      </c>
      <c r="AE68" s="6">
        <f t="shared" si="23"/>
        <v>0</v>
      </c>
      <c r="AF68" s="6">
        <f>AF69</f>
        <v>0</v>
      </c>
      <c r="AG68" s="6">
        <f>AG69</f>
        <v>0</v>
      </c>
      <c r="AH68" s="6">
        <f t="shared" si="8"/>
        <v>0</v>
      </c>
      <c r="AI68" s="6">
        <f>AI69</f>
        <v>0</v>
      </c>
      <c r="AJ68" s="6">
        <f>AJ69</f>
        <v>0</v>
      </c>
      <c r="AK68" s="6">
        <f t="shared" si="9"/>
        <v>0</v>
      </c>
      <c r="AL68" s="131">
        <f>AL69</f>
        <v>0</v>
      </c>
      <c r="AM68" s="131">
        <f>AM69</f>
        <v>0</v>
      </c>
    </row>
    <row r="69" spans="1:39" ht="33.75" hidden="1" customHeight="1">
      <c r="A69" s="1" t="s">
        <v>126</v>
      </c>
      <c r="B69" s="25">
        <v>902</v>
      </c>
      <c r="C69" s="8" t="s">
        <v>24</v>
      </c>
      <c r="D69" s="8" t="s">
        <v>194</v>
      </c>
      <c r="E69" s="8" t="s">
        <v>27</v>
      </c>
      <c r="F69" s="131"/>
      <c r="G69" s="131"/>
      <c r="H69" s="6">
        <f t="shared" si="32"/>
        <v>0</v>
      </c>
      <c r="I69" s="6"/>
      <c r="J69" s="6">
        <f t="shared" si="0"/>
        <v>0</v>
      </c>
      <c r="K69" s="6"/>
      <c r="L69" s="6"/>
      <c r="M69" s="6">
        <f t="shared" si="1"/>
        <v>0</v>
      </c>
      <c r="N69" s="6"/>
      <c r="O69" s="6"/>
      <c r="P69" s="6">
        <f t="shared" si="2"/>
        <v>0</v>
      </c>
      <c r="Q69" s="6"/>
      <c r="R69" s="6"/>
      <c r="S69" s="6">
        <f t="shared" si="3"/>
        <v>0</v>
      </c>
      <c r="T69" s="6"/>
      <c r="U69" s="6"/>
      <c r="V69" s="6">
        <f t="shared" si="4"/>
        <v>0</v>
      </c>
      <c r="W69" s="6"/>
      <c r="X69" s="6"/>
      <c r="Y69" s="6">
        <f t="shared" si="5"/>
        <v>0</v>
      </c>
      <c r="Z69" s="6"/>
      <c r="AA69" s="6"/>
      <c r="AB69" s="6">
        <f t="shared" si="6"/>
        <v>0</v>
      </c>
      <c r="AC69" s="6"/>
      <c r="AD69" s="6"/>
      <c r="AE69" s="6">
        <f t="shared" si="23"/>
        <v>0</v>
      </c>
      <c r="AF69" s="6"/>
      <c r="AG69" s="6"/>
      <c r="AH69" s="6">
        <f t="shared" si="8"/>
        <v>0</v>
      </c>
      <c r="AI69" s="6"/>
      <c r="AJ69" s="6"/>
      <c r="AK69" s="6">
        <f t="shared" si="9"/>
        <v>0</v>
      </c>
      <c r="AL69" s="131"/>
      <c r="AM69" s="131"/>
    </row>
    <row r="70" spans="1:39" ht="33.75" hidden="1" customHeight="1">
      <c r="A70" s="1" t="s">
        <v>118</v>
      </c>
      <c r="B70" s="25">
        <v>902</v>
      </c>
      <c r="C70" s="8" t="s">
        <v>24</v>
      </c>
      <c r="D70" s="8" t="s">
        <v>119</v>
      </c>
      <c r="E70" s="8"/>
      <c r="F70" s="131"/>
      <c r="G70" s="131"/>
      <c r="H70" s="6">
        <f t="shared" si="32"/>
        <v>0</v>
      </c>
      <c r="I70" s="6"/>
      <c r="J70" s="6">
        <f t="shared" si="0"/>
        <v>0</v>
      </c>
      <c r="K70" s="6"/>
      <c r="L70" s="6"/>
      <c r="M70" s="6">
        <f t="shared" si="1"/>
        <v>0</v>
      </c>
      <c r="N70" s="6"/>
      <c r="O70" s="6"/>
      <c r="P70" s="6">
        <f t="shared" si="2"/>
        <v>0</v>
      </c>
      <c r="Q70" s="6"/>
      <c r="R70" s="6"/>
      <c r="S70" s="6">
        <f t="shared" si="3"/>
        <v>0</v>
      </c>
      <c r="T70" s="6"/>
      <c r="U70" s="6"/>
      <c r="V70" s="6">
        <f t="shared" si="4"/>
        <v>0</v>
      </c>
      <c r="W70" s="6"/>
      <c r="X70" s="6"/>
      <c r="Y70" s="6">
        <f t="shared" si="5"/>
        <v>0</v>
      </c>
      <c r="Z70" s="6"/>
      <c r="AA70" s="6"/>
      <c r="AB70" s="6">
        <f t="shared" si="6"/>
        <v>0</v>
      </c>
      <c r="AC70" s="6"/>
      <c r="AD70" s="6"/>
      <c r="AE70" s="6">
        <f t="shared" si="23"/>
        <v>0</v>
      </c>
      <c r="AF70" s="6"/>
      <c r="AG70" s="6"/>
      <c r="AH70" s="6">
        <f t="shared" si="8"/>
        <v>0</v>
      </c>
      <c r="AI70" s="6"/>
      <c r="AJ70" s="6"/>
      <c r="AK70" s="6">
        <f t="shared" si="9"/>
        <v>0</v>
      </c>
      <c r="AL70" s="131"/>
      <c r="AM70" s="131"/>
    </row>
    <row r="71" spans="1:39" ht="33.75" hidden="1" customHeight="1">
      <c r="A71" s="5" t="s">
        <v>10</v>
      </c>
      <c r="B71" s="25">
        <v>902</v>
      </c>
      <c r="C71" s="8" t="s">
        <v>24</v>
      </c>
      <c r="D71" s="8" t="s">
        <v>119</v>
      </c>
      <c r="E71" s="8" t="s">
        <v>11</v>
      </c>
      <c r="F71" s="131"/>
      <c r="G71" s="131"/>
      <c r="H71" s="6">
        <f t="shared" si="32"/>
        <v>0</v>
      </c>
      <c r="I71" s="6"/>
      <c r="J71" s="6">
        <f t="shared" si="0"/>
        <v>0</v>
      </c>
      <c r="K71" s="6"/>
      <c r="L71" s="6"/>
      <c r="M71" s="6">
        <f t="shared" si="1"/>
        <v>0</v>
      </c>
      <c r="N71" s="6"/>
      <c r="O71" s="6"/>
      <c r="P71" s="6">
        <f t="shared" si="2"/>
        <v>0</v>
      </c>
      <c r="Q71" s="6"/>
      <c r="R71" s="6"/>
      <c r="S71" s="6">
        <f t="shared" si="3"/>
        <v>0</v>
      </c>
      <c r="T71" s="6"/>
      <c r="U71" s="6"/>
      <c r="V71" s="6">
        <f t="shared" si="4"/>
        <v>0</v>
      </c>
      <c r="W71" s="6"/>
      <c r="X71" s="6"/>
      <c r="Y71" s="6">
        <f t="shared" si="5"/>
        <v>0</v>
      </c>
      <c r="Z71" s="6"/>
      <c r="AA71" s="6"/>
      <c r="AB71" s="6">
        <f t="shared" si="6"/>
        <v>0</v>
      </c>
      <c r="AC71" s="6"/>
      <c r="AD71" s="6"/>
      <c r="AE71" s="6">
        <f t="shared" si="23"/>
        <v>0</v>
      </c>
      <c r="AF71" s="6"/>
      <c r="AG71" s="6"/>
      <c r="AH71" s="6">
        <f t="shared" si="8"/>
        <v>0</v>
      </c>
      <c r="AI71" s="6"/>
      <c r="AJ71" s="6"/>
      <c r="AK71" s="6">
        <f t="shared" si="9"/>
        <v>0</v>
      </c>
      <c r="AL71" s="131"/>
      <c r="AM71" s="131"/>
    </row>
    <row r="72" spans="1:39" ht="53.25" hidden="1" customHeight="1">
      <c r="A72" s="64" t="s">
        <v>120</v>
      </c>
      <c r="B72" s="25">
        <v>902</v>
      </c>
      <c r="C72" s="8" t="s">
        <v>24</v>
      </c>
      <c r="D72" s="8" t="s">
        <v>131</v>
      </c>
      <c r="E72" s="8"/>
      <c r="F72" s="131"/>
      <c r="G72" s="131"/>
      <c r="H72" s="6">
        <f t="shared" si="32"/>
        <v>0</v>
      </c>
      <c r="I72" s="6"/>
      <c r="J72" s="6">
        <f t="shared" si="0"/>
        <v>0</v>
      </c>
      <c r="K72" s="6"/>
      <c r="L72" s="6"/>
      <c r="M72" s="6">
        <f t="shared" si="1"/>
        <v>0</v>
      </c>
      <c r="N72" s="6"/>
      <c r="O72" s="6"/>
      <c r="P72" s="6">
        <f t="shared" si="2"/>
        <v>0</v>
      </c>
      <c r="Q72" s="6"/>
      <c r="R72" s="6"/>
      <c r="S72" s="6">
        <f t="shared" si="3"/>
        <v>0</v>
      </c>
      <c r="T72" s="6"/>
      <c r="U72" s="6"/>
      <c r="V72" s="6">
        <f t="shared" si="4"/>
        <v>0</v>
      </c>
      <c r="W72" s="6"/>
      <c r="X72" s="6"/>
      <c r="Y72" s="6">
        <f t="shared" si="5"/>
        <v>0</v>
      </c>
      <c r="Z72" s="6"/>
      <c r="AA72" s="6"/>
      <c r="AB72" s="6">
        <f t="shared" si="6"/>
        <v>0</v>
      </c>
      <c r="AC72" s="6"/>
      <c r="AD72" s="6"/>
      <c r="AE72" s="6">
        <f t="shared" si="23"/>
        <v>0</v>
      </c>
      <c r="AF72" s="6"/>
      <c r="AG72" s="6"/>
      <c r="AH72" s="6">
        <f t="shared" si="8"/>
        <v>0</v>
      </c>
      <c r="AI72" s="6"/>
      <c r="AJ72" s="6"/>
      <c r="AK72" s="6">
        <f t="shared" si="9"/>
        <v>0</v>
      </c>
      <c r="AL72" s="131"/>
      <c r="AM72" s="131"/>
    </row>
    <row r="73" spans="1:39" ht="33.75" hidden="1" customHeight="1">
      <c r="A73" s="1" t="s">
        <v>126</v>
      </c>
      <c r="B73" s="25">
        <v>902</v>
      </c>
      <c r="C73" s="8" t="s">
        <v>24</v>
      </c>
      <c r="D73" s="8" t="s">
        <v>131</v>
      </c>
      <c r="E73" s="8" t="s">
        <v>27</v>
      </c>
      <c r="F73" s="131"/>
      <c r="G73" s="131"/>
      <c r="H73" s="6">
        <f t="shared" si="32"/>
        <v>0</v>
      </c>
      <c r="I73" s="6"/>
      <c r="J73" s="6">
        <f t="shared" si="0"/>
        <v>0</v>
      </c>
      <c r="K73" s="6"/>
      <c r="L73" s="6"/>
      <c r="M73" s="6">
        <f t="shared" si="1"/>
        <v>0</v>
      </c>
      <c r="N73" s="6"/>
      <c r="O73" s="6"/>
      <c r="P73" s="6">
        <f t="shared" si="2"/>
        <v>0</v>
      </c>
      <c r="Q73" s="6"/>
      <c r="R73" s="6"/>
      <c r="S73" s="6">
        <f t="shared" si="3"/>
        <v>0</v>
      </c>
      <c r="T73" s="6"/>
      <c r="U73" s="6"/>
      <c r="V73" s="6">
        <f t="shared" si="4"/>
        <v>0</v>
      </c>
      <c r="W73" s="6"/>
      <c r="X73" s="6"/>
      <c r="Y73" s="6">
        <f t="shared" si="5"/>
        <v>0</v>
      </c>
      <c r="Z73" s="6"/>
      <c r="AA73" s="6"/>
      <c r="AB73" s="6">
        <f t="shared" si="6"/>
        <v>0</v>
      </c>
      <c r="AC73" s="6"/>
      <c r="AD73" s="6"/>
      <c r="AE73" s="6">
        <f t="shared" si="23"/>
        <v>0</v>
      </c>
      <c r="AF73" s="6"/>
      <c r="AG73" s="6"/>
      <c r="AH73" s="6">
        <f t="shared" si="8"/>
        <v>0</v>
      </c>
      <c r="AI73" s="6"/>
      <c r="AJ73" s="6"/>
      <c r="AK73" s="6">
        <f t="shared" si="9"/>
        <v>0</v>
      </c>
      <c r="AL73" s="131"/>
      <c r="AM73" s="131"/>
    </row>
    <row r="74" spans="1:39" ht="33.75" customHeight="1">
      <c r="A74" s="1" t="s">
        <v>123</v>
      </c>
      <c r="B74" s="25">
        <v>902</v>
      </c>
      <c r="C74" s="8" t="s">
        <v>24</v>
      </c>
      <c r="D74" s="8" t="s">
        <v>155</v>
      </c>
      <c r="E74" s="8"/>
      <c r="F74" s="131">
        <f>F75+F76+F78+F80+F89+F81+F77</f>
        <v>9085.4</v>
      </c>
      <c r="G74" s="131"/>
      <c r="H74" s="6">
        <f t="shared" si="32"/>
        <v>9085.4</v>
      </c>
      <c r="I74" s="6">
        <f>I75+I76+I78+I80+I89</f>
        <v>0</v>
      </c>
      <c r="J74" s="6">
        <f t="shared" si="0"/>
        <v>9085.4</v>
      </c>
      <c r="K74" s="6">
        <f t="shared" ref="K74:AJ74" si="33">K75+K76+K78+K80+K89</f>
        <v>0</v>
      </c>
      <c r="L74" s="6">
        <f t="shared" si="33"/>
        <v>0</v>
      </c>
      <c r="M74" s="6">
        <f t="shared" si="1"/>
        <v>9085.4</v>
      </c>
      <c r="N74" s="6">
        <f t="shared" si="33"/>
        <v>0</v>
      </c>
      <c r="O74" s="6">
        <f t="shared" si="33"/>
        <v>0</v>
      </c>
      <c r="P74" s="6">
        <f t="shared" si="33"/>
        <v>9700.7999999999993</v>
      </c>
      <c r="Q74" s="6">
        <f t="shared" si="33"/>
        <v>0</v>
      </c>
      <c r="R74" s="6">
        <f t="shared" si="33"/>
        <v>0</v>
      </c>
      <c r="S74" s="6">
        <f t="shared" si="33"/>
        <v>9700.7999999999993</v>
      </c>
      <c r="T74" s="6">
        <f t="shared" si="33"/>
        <v>0</v>
      </c>
      <c r="U74" s="6">
        <f t="shared" si="33"/>
        <v>0</v>
      </c>
      <c r="V74" s="6">
        <f t="shared" si="4"/>
        <v>9700.7999999999993</v>
      </c>
      <c r="W74" s="6">
        <f t="shared" si="33"/>
        <v>0</v>
      </c>
      <c r="X74" s="6">
        <f>X75+X76+X78+X80+X89+X79</f>
        <v>0</v>
      </c>
      <c r="Y74" s="6">
        <f t="shared" si="5"/>
        <v>9700.7999999999993</v>
      </c>
      <c r="Z74" s="6">
        <f t="shared" si="33"/>
        <v>0</v>
      </c>
      <c r="AA74" s="6">
        <f t="shared" si="33"/>
        <v>0</v>
      </c>
      <c r="AB74" s="6">
        <f t="shared" si="6"/>
        <v>9700.7999999999993</v>
      </c>
      <c r="AC74" s="6">
        <f t="shared" si="33"/>
        <v>0</v>
      </c>
      <c r="AD74" s="6">
        <f t="shared" si="33"/>
        <v>0</v>
      </c>
      <c r="AE74" s="6">
        <f t="shared" si="33"/>
        <v>9700.7999999999993</v>
      </c>
      <c r="AF74" s="6">
        <f t="shared" si="33"/>
        <v>0</v>
      </c>
      <c r="AG74" s="6">
        <f t="shared" si="33"/>
        <v>0</v>
      </c>
      <c r="AH74" s="6">
        <f t="shared" si="8"/>
        <v>9700.7999999999993</v>
      </c>
      <c r="AI74" s="6">
        <f t="shared" si="33"/>
        <v>0</v>
      </c>
      <c r="AJ74" s="6">
        <f t="shared" si="33"/>
        <v>0</v>
      </c>
      <c r="AK74" s="6">
        <f t="shared" si="9"/>
        <v>9700.7999999999993</v>
      </c>
      <c r="AL74" s="131">
        <f>AL75+AL76+AL77+AL78+AL80+AL81</f>
        <v>8701.4</v>
      </c>
      <c r="AM74" s="131">
        <f>AM75+AM76+AM77+AM78+AM80+AM81</f>
        <v>8701.4</v>
      </c>
    </row>
    <row r="75" spans="1:39" ht="51" customHeight="1">
      <c r="A75" s="7" t="s">
        <v>333</v>
      </c>
      <c r="B75" s="36">
        <v>902</v>
      </c>
      <c r="C75" s="8" t="s">
        <v>24</v>
      </c>
      <c r="D75" s="8" t="s">
        <v>155</v>
      </c>
      <c r="E75" s="8" t="s">
        <v>9</v>
      </c>
      <c r="F75" s="6">
        <v>5557</v>
      </c>
      <c r="G75" s="6"/>
      <c r="H75" s="6">
        <f t="shared" si="32"/>
        <v>5557</v>
      </c>
      <c r="I75" s="6"/>
      <c r="J75" s="6">
        <f t="shared" si="0"/>
        <v>5557</v>
      </c>
      <c r="K75" s="6"/>
      <c r="L75" s="6"/>
      <c r="M75" s="6">
        <f t="shared" si="1"/>
        <v>5557</v>
      </c>
      <c r="N75" s="6"/>
      <c r="O75" s="6"/>
      <c r="P75" s="6">
        <f t="shared" si="2"/>
        <v>5557</v>
      </c>
      <c r="Q75" s="6"/>
      <c r="R75" s="6"/>
      <c r="S75" s="6">
        <f t="shared" si="3"/>
        <v>5557</v>
      </c>
      <c r="T75" s="6"/>
      <c r="U75" s="6"/>
      <c r="V75" s="6">
        <f t="shared" si="4"/>
        <v>5557</v>
      </c>
      <c r="W75" s="6"/>
      <c r="X75" s="6"/>
      <c r="Y75" s="6">
        <f t="shared" si="5"/>
        <v>5557</v>
      </c>
      <c r="Z75" s="6"/>
      <c r="AA75" s="6"/>
      <c r="AB75" s="6">
        <f t="shared" si="6"/>
        <v>5557</v>
      </c>
      <c r="AC75" s="6"/>
      <c r="AD75" s="6"/>
      <c r="AE75" s="6">
        <f t="shared" si="23"/>
        <v>5557</v>
      </c>
      <c r="AF75" s="6"/>
      <c r="AG75" s="6"/>
      <c r="AH75" s="6">
        <f t="shared" si="8"/>
        <v>5557</v>
      </c>
      <c r="AI75" s="6"/>
      <c r="AJ75" s="6"/>
      <c r="AK75" s="6">
        <f t="shared" si="9"/>
        <v>5557</v>
      </c>
      <c r="AL75" s="6">
        <v>5557</v>
      </c>
      <c r="AM75" s="6">
        <v>5557</v>
      </c>
    </row>
    <row r="76" spans="1:39" ht="33.75" customHeight="1">
      <c r="A76" s="7" t="s">
        <v>334</v>
      </c>
      <c r="B76" s="36">
        <v>902</v>
      </c>
      <c r="C76" s="8" t="s">
        <v>24</v>
      </c>
      <c r="D76" s="8" t="s">
        <v>155</v>
      </c>
      <c r="E76" s="8" t="s">
        <v>11</v>
      </c>
      <c r="F76" s="6">
        <v>3034.4</v>
      </c>
      <c r="G76" s="6"/>
      <c r="H76" s="6">
        <f t="shared" si="32"/>
        <v>3034.4</v>
      </c>
      <c r="I76" s="6"/>
      <c r="J76" s="6">
        <f t="shared" si="0"/>
        <v>3034.4</v>
      </c>
      <c r="K76" s="6"/>
      <c r="L76" s="6"/>
      <c r="M76" s="6">
        <f t="shared" si="1"/>
        <v>3034.4</v>
      </c>
      <c r="N76" s="6"/>
      <c r="O76" s="6"/>
      <c r="P76" s="6">
        <f t="shared" si="2"/>
        <v>3034.4</v>
      </c>
      <c r="Q76" s="6"/>
      <c r="R76" s="6"/>
      <c r="S76" s="6">
        <f t="shared" si="3"/>
        <v>3034.4</v>
      </c>
      <c r="T76" s="6"/>
      <c r="U76" s="6"/>
      <c r="V76" s="6">
        <f t="shared" si="4"/>
        <v>3034.4</v>
      </c>
      <c r="W76" s="6"/>
      <c r="X76" s="6"/>
      <c r="Y76" s="6">
        <f t="shared" si="5"/>
        <v>3034.4</v>
      </c>
      <c r="Z76" s="6"/>
      <c r="AA76" s="6"/>
      <c r="AB76" s="6">
        <f t="shared" si="6"/>
        <v>3034.4</v>
      </c>
      <c r="AC76" s="6"/>
      <c r="AD76" s="6"/>
      <c r="AE76" s="6">
        <f t="shared" si="23"/>
        <v>3034.4</v>
      </c>
      <c r="AF76" s="6"/>
      <c r="AG76" s="6"/>
      <c r="AH76" s="6">
        <f t="shared" si="8"/>
        <v>3034.4</v>
      </c>
      <c r="AI76" s="6"/>
      <c r="AJ76" s="6"/>
      <c r="AK76" s="6">
        <f t="shared" si="9"/>
        <v>3034.4</v>
      </c>
      <c r="AL76" s="6">
        <v>3034.4</v>
      </c>
      <c r="AM76" s="6">
        <v>3034.4</v>
      </c>
    </row>
    <row r="77" spans="1:39" ht="33.75" customHeight="1">
      <c r="A77" s="7" t="s">
        <v>432</v>
      </c>
      <c r="B77" s="36">
        <v>902</v>
      </c>
      <c r="C77" s="8" t="s">
        <v>24</v>
      </c>
      <c r="D77" s="8" t="s">
        <v>155</v>
      </c>
      <c r="E77" s="8" t="s">
        <v>11</v>
      </c>
      <c r="F77" s="6">
        <v>75</v>
      </c>
      <c r="G77" s="6"/>
      <c r="H77" s="6">
        <f t="shared" si="32"/>
        <v>75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>
        <v>75</v>
      </c>
      <c r="AM77" s="6">
        <v>75</v>
      </c>
    </row>
    <row r="78" spans="1:39" ht="21" customHeight="1">
      <c r="A78" s="1" t="s">
        <v>433</v>
      </c>
      <c r="B78" s="36">
        <v>902</v>
      </c>
      <c r="C78" s="8" t="s">
        <v>24</v>
      </c>
      <c r="D78" s="8" t="s">
        <v>155</v>
      </c>
      <c r="E78" s="8" t="s">
        <v>69</v>
      </c>
      <c r="F78" s="6">
        <v>35</v>
      </c>
      <c r="G78" s="6"/>
      <c r="H78" s="6">
        <f t="shared" si="32"/>
        <v>35</v>
      </c>
      <c r="I78" s="6"/>
      <c r="J78" s="6">
        <f t="shared" si="0"/>
        <v>35</v>
      </c>
      <c r="K78" s="6"/>
      <c r="L78" s="6"/>
      <c r="M78" s="6">
        <f t="shared" si="1"/>
        <v>35</v>
      </c>
      <c r="N78" s="6"/>
      <c r="O78" s="6"/>
      <c r="P78" s="6">
        <f t="shared" si="2"/>
        <v>35</v>
      </c>
      <c r="Q78" s="6"/>
      <c r="R78" s="6"/>
      <c r="S78" s="6">
        <f t="shared" si="3"/>
        <v>35</v>
      </c>
      <c r="T78" s="6"/>
      <c r="U78" s="6"/>
      <c r="V78" s="6">
        <f t="shared" si="4"/>
        <v>35</v>
      </c>
      <c r="W78" s="6"/>
      <c r="X78" s="6"/>
      <c r="Y78" s="6">
        <f t="shared" si="5"/>
        <v>35</v>
      </c>
      <c r="Z78" s="6"/>
      <c r="AA78" s="6"/>
      <c r="AB78" s="6">
        <f t="shared" si="6"/>
        <v>35</v>
      </c>
      <c r="AC78" s="6"/>
      <c r="AD78" s="6"/>
      <c r="AE78" s="6">
        <f t="shared" si="23"/>
        <v>35</v>
      </c>
      <c r="AF78" s="6"/>
      <c r="AG78" s="6"/>
      <c r="AH78" s="6">
        <f t="shared" si="8"/>
        <v>35</v>
      </c>
      <c r="AI78" s="6"/>
      <c r="AJ78" s="6"/>
      <c r="AK78" s="6">
        <f t="shared" si="9"/>
        <v>35</v>
      </c>
      <c r="AL78" s="6">
        <v>35</v>
      </c>
      <c r="AM78" s="6">
        <v>35</v>
      </c>
    </row>
    <row r="79" spans="1:39" ht="33.75" hidden="1" customHeight="1">
      <c r="A79" s="7" t="s">
        <v>126</v>
      </c>
      <c r="B79" s="36">
        <v>902</v>
      </c>
      <c r="C79" s="8" t="s">
        <v>24</v>
      </c>
      <c r="D79" s="8" t="s">
        <v>155</v>
      </c>
      <c r="E79" s="8" t="s">
        <v>27</v>
      </c>
      <c r="F79" s="6"/>
      <c r="G79" s="6"/>
      <c r="H79" s="6">
        <f t="shared" si="32"/>
        <v>0</v>
      </c>
      <c r="I79" s="6"/>
      <c r="J79" s="6">
        <f t="shared" si="0"/>
        <v>0</v>
      </c>
      <c r="K79" s="6"/>
      <c r="L79" s="6"/>
      <c r="M79" s="6">
        <f t="shared" si="1"/>
        <v>0</v>
      </c>
      <c r="N79" s="6"/>
      <c r="O79" s="6"/>
      <c r="P79" s="6">
        <f t="shared" si="2"/>
        <v>0</v>
      </c>
      <c r="Q79" s="6"/>
      <c r="R79" s="6"/>
      <c r="S79" s="6">
        <f t="shared" si="3"/>
        <v>0</v>
      </c>
      <c r="T79" s="6"/>
      <c r="U79" s="6"/>
      <c r="V79" s="6">
        <f t="shared" si="4"/>
        <v>0</v>
      </c>
      <c r="W79" s="6"/>
      <c r="X79" s="6"/>
      <c r="Y79" s="6">
        <f t="shared" si="5"/>
        <v>0</v>
      </c>
      <c r="Z79" s="6"/>
      <c r="AA79" s="6"/>
      <c r="AB79" s="6">
        <f t="shared" si="6"/>
        <v>0</v>
      </c>
      <c r="AC79" s="6"/>
      <c r="AD79" s="6"/>
      <c r="AE79" s="6">
        <f t="shared" si="23"/>
        <v>0</v>
      </c>
      <c r="AF79" s="6"/>
      <c r="AG79" s="6"/>
      <c r="AH79" s="6">
        <f t="shared" si="8"/>
        <v>0</v>
      </c>
      <c r="AI79" s="6"/>
      <c r="AJ79" s="6"/>
      <c r="AK79" s="6">
        <f t="shared" si="9"/>
        <v>0</v>
      </c>
      <c r="AL79" s="6"/>
      <c r="AM79" s="6"/>
    </row>
    <row r="80" spans="1:39" ht="21" customHeight="1">
      <c r="A80" s="1" t="s">
        <v>335</v>
      </c>
      <c r="B80" s="25">
        <v>902</v>
      </c>
      <c r="C80" s="8" t="s">
        <v>24</v>
      </c>
      <c r="D80" s="8" t="s">
        <v>155</v>
      </c>
      <c r="E80" s="8" t="s">
        <v>20</v>
      </c>
      <c r="F80" s="6">
        <v>34</v>
      </c>
      <c r="G80" s="6"/>
      <c r="H80" s="6">
        <f t="shared" si="32"/>
        <v>34</v>
      </c>
      <c r="I80" s="6"/>
      <c r="J80" s="6">
        <f t="shared" si="0"/>
        <v>34</v>
      </c>
      <c r="K80" s="6"/>
      <c r="L80" s="6"/>
      <c r="M80" s="6">
        <f t="shared" si="1"/>
        <v>34</v>
      </c>
      <c r="N80" s="6"/>
      <c r="O80" s="6"/>
      <c r="P80" s="6">
        <f t="shared" si="2"/>
        <v>34</v>
      </c>
      <c r="Q80" s="6"/>
      <c r="R80" s="6"/>
      <c r="S80" s="6">
        <f t="shared" si="3"/>
        <v>34</v>
      </c>
      <c r="T80" s="6"/>
      <c r="U80" s="6"/>
      <c r="V80" s="6">
        <f t="shared" si="4"/>
        <v>34</v>
      </c>
      <c r="W80" s="6"/>
      <c r="X80" s="6"/>
      <c r="Y80" s="6">
        <f t="shared" si="5"/>
        <v>34</v>
      </c>
      <c r="Z80" s="6"/>
      <c r="AA80" s="6"/>
      <c r="AB80" s="6">
        <f t="shared" si="6"/>
        <v>34</v>
      </c>
      <c r="AC80" s="6"/>
      <c r="AD80" s="6"/>
      <c r="AE80" s="6">
        <f t="shared" si="23"/>
        <v>34</v>
      </c>
      <c r="AF80" s="6"/>
      <c r="AG80" s="6"/>
      <c r="AH80" s="6">
        <f t="shared" si="8"/>
        <v>34</v>
      </c>
      <c r="AI80" s="6"/>
      <c r="AJ80" s="6"/>
      <c r="AK80" s="6">
        <f t="shared" si="9"/>
        <v>34</v>
      </c>
      <c r="AL80" s="6"/>
      <c r="AM80" s="6"/>
    </row>
    <row r="81" spans="1:39" ht="21" customHeight="1">
      <c r="A81" s="1" t="s">
        <v>276</v>
      </c>
      <c r="B81" s="25" t="s">
        <v>32</v>
      </c>
      <c r="C81" s="8" t="s">
        <v>24</v>
      </c>
      <c r="D81" s="8" t="s">
        <v>275</v>
      </c>
      <c r="E81" s="8" t="s">
        <v>11</v>
      </c>
      <c r="F81" s="6">
        <v>350</v>
      </c>
      <c r="G81" s="6"/>
      <c r="H81" s="6">
        <f t="shared" si="32"/>
        <v>350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1:39" ht="25.5" hidden="1" customHeight="1">
      <c r="A82" s="104" t="s">
        <v>408</v>
      </c>
      <c r="B82" s="25">
        <v>902</v>
      </c>
      <c r="C82" s="8" t="s">
        <v>24</v>
      </c>
      <c r="D82" s="8" t="s">
        <v>155</v>
      </c>
      <c r="E82" s="8"/>
      <c r="F82" s="131">
        <f>F84+F85</f>
        <v>0</v>
      </c>
      <c r="G82" s="131">
        <f>G83</f>
        <v>0</v>
      </c>
      <c r="H82" s="6">
        <f t="shared" si="32"/>
        <v>0</v>
      </c>
      <c r="I82" s="6"/>
      <c r="J82" s="6">
        <f t="shared" si="0"/>
        <v>0</v>
      </c>
      <c r="K82" s="6"/>
      <c r="L82" s="6"/>
      <c r="M82" s="6">
        <f t="shared" si="1"/>
        <v>0</v>
      </c>
      <c r="N82" s="6"/>
      <c r="O82" s="6"/>
      <c r="P82" s="6">
        <f t="shared" si="2"/>
        <v>0</v>
      </c>
      <c r="Q82" s="6"/>
      <c r="R82" s="6"/>
      <c r="S82" s="6">
        <f t="shared" si="3"/>
        <v>0</v>
      </c>
      <c r="T82" s="6"/>
      <c r="U82" s="6"/>
      <c r="V82" s="6">
        <f t="shared" si="4"/>
        <v>0</v>
      </c>
      <c r="W82" s="6"/>
      <c r="X82" s="6"/>
      <c r="Y82" s="6">
        <f t="shared" si="5"/>
        <v>0</v>
      </c>
      <c r="Z82" s="6"/>
      <c r="AA82" s="6"/>
      <c r="AB82" s="6">
        <f t="shared" si="6"/>
        <v>0</v>
      </c>
      <c r="AC82" s="6"/>
      <c r="AD82" s="6"/>
      <c r="AE82" s="6">
        <f t="shared" si="23"/>
        <v>0</v>
      </c>
      <c r="AF82" s="6"/>
      <c r="AG82" s="6"/>
      <c r="AH82" s="6">
        <f t="shared" si="8"/>
        <v>0</v>
      </c>
      <c r="AI82" s="6"/>
      <c r="AJ82" s="6"/>
      <c r="AK82" s="6">
        <f t="shared" si="9"/>
        <v>0</v>
      </c>
      <c r="AL82" s="6"/>
      <c r="AM82" s="6"/>
    </row>
    <row r="83" spans="1:39" ht="30" hidden="1" customHeight="1">
      <c r="A83" s="19" t="s">
        <v>409</v>
      </c>
      <c r="B83" s="25">
        <v>902</v>
      </c>
      <c r="C83" s="8" t="s">
        <v>24</v>
      </c>
      <c r="D83" s="8" t="s">
        <v>155</v>
      </c>
      <c r="E83" s="8" t="s">
        <v>11</v>
      </c>
      <c r="F83" s="6"/>
      <c r="G83" s="6"/>
      <c r="H83" s="6">
        <f t="shared" si="32"/>
        <v>0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1:39" ht="33.75" hidden="1" customHeight="1">
      <c r="A84" s="19" t="s">
        <v>410</v>
      </c>
      <c r="B84" s="25">
        <v>902</v>
      </c>
      <c r="C84" s="8" t="s">
        <v>24</v>
      </c>
      <c r="D84" s="8" t="s">
        <v>155</v>
      </c>
      <c r="E84" s="8" t="s">
        <v>11</v>
      </c>
      <c r="F84" s="6"/>
      <c r="G84" s="6"/>
      <c r="H84" s="6">
        <f t="shared" si="32"/>
        <v>0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1:39" ht="27.75" hidden="1" customHeight="1">
      <c r="A85" s="19" t="s">
        <v>411</v>
      </c>
      <c r="B85" s="25">
        <v>902</v>
      </c>
      <c r="C85" s="8" t="s">
        <v>24</v>
      </c>
      <c r="D85" s="8" t="s">
        <v>155</v>
      </c>
      <c r="E85" s="8" t="s">
        <v>11</v>
      </c>
      <c r="F85" s="6"/>
      <c r="G85" s="6"/>
      <c r="H85" s="6">
        <f t="shared" si="32"/>
        <v>0</v>
      </c>
      <c r="I85" s="6"/>
      <c r="J85" s="6">
        <f t="shared" si="0"/>
        <v>0</v>
      </c>
      <c r="K85" s="6"/>
      <c r="L85" s="6"/>
      <c r="M85" s="6">
        <f t="shared" si="1"/>
        <v>0</v>
      </c>
      <c r="N85" s="6"/>
      <c r="O85" s="6"/>
      <c r="P85" s="6">
        <f t="shared" si="2"/>
        <v>0</v>
      </c>
      <c r="Q85" s="6"/>
      <c r="R85" s="6"/>
      <c r="S85" s="6">
        <f t="shared" si="3"/>
        <v>0</v>
      </c>
      <c r="T85" s="6"/>
      <c r="U85" s="6"/>
      <c r="V85" s="6">
        <f t="shared" si="4"/>
        <v>0</v>
      </c>
      <c r="W85" s="6"/>
      <c r="X85" s="6"/>
      <c r="Y85" s="6">
        <f t="shared" si="5"/>
        <v>0</v>
      </c>
      <c r="Z85" s="6"/>
      <c r="AA85" s="6"/>
      <c r="AB85" s="6">
        <f t="shared" si="6"/>
        <v>0</v>
      </c>
      <c r="AC85" s="6"/>
      <c r="AD85" s="6"/>
      <c r="AE85" s="6">
        <f t="shared" si="23"/>
        <v>0</v>
      </c>
      <c r="AF85" s="6"/>
      <c r="AG85" s="6"/>
      <c r="AH85" s="6">
        <f t="shared" si="8"/>
        <v>0</v>
      </c>
      <c r="AI85" s="6"/>
      <c r="AJ85" s="6"/>
      <c r="AK85" s="6">
        <f t="shared" si="9"/>
        <v>0</v>
      </c>
      <c r="AL85" s="6"/>
      <c r="AM85" s="6"/>
    </row>
    <row r="86" spans="1:39" ht="36.75" customHeight="1">
      <c r="A86" s="143" t="s">
        <v>413</v>
      </c>
      <c r="B86" s="25">
        <v>902</v>
      </c>
      <c r="C86" s="8" t="s">
        <v>24</v>
      </c>
      <c r="D86" s="8" t="s">
        <v>155</v>
      </c>
      <c r="E86" s="8"/>
      <c r="F86" s="131"/>
      <c r="G86" s="131">
        <f>G87+G88</f>
        <v>20.3</v>
      </c>
      <c r="H86" s="6">
        <f t="shared" si="32"/>
        <v>20.3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131">
        <f t="shared" ref="AL86:AM86" si="34">AL87+AL88</f>
        <v>18.3</v>
      </c>
      <c r="AM86" s="131">
        <f t="shared" si="34"/>
        <v>18.3</v>
      </c>
    </row>
    <row r="87" spans="1:39" ht="36.75" customHeight="1">
      <c r="A87" s="1" t="s">
        <v>8</v>
      </c>
      <c r="B87" s="36">
        <v>902</v>
      </c>
      <c r="C87" s="8" t="s">
        <v>24</v>
      </c>
      <c r="D87" s="8" t="s">
        <v>155</v>
      </c>
      <c r="E87" s="8" t="s">
        <v>9</v>
      </c>
      <c r="F87" s="6"/>
      <c r="G87" s="6">
        <f>4.9+1.4</f>
        <v>6.3000000000000007</v>
      </c>
      <c r="H87" s="6">
        <f t="shared" si="32"/>
        <v>6.3000000000000007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>
        <v>6.3</v>
      </c>
      <c r="AM87" s="6">
        <v>6.3</v>
      </c>
    </row>
    <row r="88" spans="1:39" ht="36.75" customHeight="1">
      <c r="A88" s="7" t="s">
        <v>10</v>
      </c>
      <c r="B88" s="36">
        <v>902</v>
      </c>
      <c r="C88" s="8" t="s">
        <v>24</v>
      </c>
      <c r="D88" s="8" t="s">
        <v>155</v>
      </c>
      <c r="E88" s="8" t="s">
        <v>11</v>
      </c>
      <c r="F88" s="6"/>
      <c r="G88" s="6">
        <v>14</v>
      </c>
      <c r="H88" s="6">
        <f t="shared" si="32"/>
        <v>14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>
        <v>12</v>
      </c>
      <c r="AM88" s="6">
        <v>12</v>
      </c>
    </row>
    <row r="89" spans="1:39" ht="38.25" customHeight="1">
      <c r="A89" s="143" t="s">
        <v>117</v>
      </c>
      <c r="B89" s="25">
        <v>902</v>
      </c>
      <c r="C89" s="8" t="s">
        <v>24</v>
      </c>
      <c r="D89" s="8" t="s">
        <v>148</v>
      </c>
      <c r="E89" s="8"/>
      <c r="F89" s="131">
        <f>F90+F91</f>
        <v>0</v>
      </c>
      <c r="G89" s="131">
        <f>G90+G91</f>
        <v>1040.4000000000001</v>
      </c>
      <c r="H89" s="6">
        <f t="shared" si="32"/>
        <v>1040.4000000000001</v>
      </c>
      <c r="I89" s="6"/>
      <c r="J89" s="6">
        <f t="shared" si="0"/>
        <v>1040.4000000000001</v>
      </c>
      <c r="K89" s="6"/>
      <c r="L89" s="6"/>
      <c r="M89" s="6">
        <f t="shared" si="1"/>
        <v>1040.4000000000001</v>
      </c>
      <c r="N89" s="6">
        <f>N90+N91</f>
        <v>0</v>
      </c>
      <c r="O89" s="6"/>
      <c r="P89" s="6">
        <f t="shared" si="2"/>
        <v>1040.4000000000001</v>
      </c>
      <c r="Q89" s="6"/>
      <c r="R89" s="6"/>
      <c r="S89" s="6">
        <f t="shared" si="3"/>
        <v>1040.4000000000001</v>
      </c>
      <c r="T89" s="6"/>
      <c r="U89" s="6"/>
      <c r="V89" s="6">
        <f t="shared" si="4"/>
        <v>1040.4000000000001</v>
      </c>
      <c r="W89" s="6"/>
      <c r="X89" s="6"/>
      <c r="Y89" s="6">
        <f t="shared" si="5"/>
        <v>1040.4000000000001</v>
      </c>
      <c r="Z89" s="6">
        <f>Z90+Z91</f>
        <v>0</v>
      </c>
      <c r="AA89" s="6"/>
      <c r="AB89" s="6">
        <f t="shared" si="6"/>
        <v>1040.4000000000001</v>
      </c>
      <c r="AC89" s="6">
        <f>AC90+AC91</f>
        <v>0</v>
      </c>
      <c r="AD89" s="6"/>
      <c r="AE89" s="6">
        <f t="shared" si="23"/>
        <v>1040.4000000000001</v>
      </c>
      <c r="AF89" s="6">
        <f>AF90</f>
        <v>0</v>
      </c>
      <c r="AG89" s="6"/>
      <c r="AH89" s="6">
        <f t="shared" si="8"/>
        <v>1040.4000000000001</v>
      </c>
      <c r="AI89" s="6"/>
      <c r="AJ89" s="6"/>
      <c r="AK89" s="6">
        <f t="shared" si="9"/>
        <v>1040.4000000000001</v>
      </c>
      <c r="AL89" s="131">
        <f>AL90+AL91</f>
        <v>1078.3</v>
      </c>
      <c r="AM89" s="131">
        <f>AM90+AM91</f>
        <v>1078.3</v>
      </c>
    </row>
    <row r="90" spans="1:39" ht="33.75" customHeight="1">
      <c r="A90" s="1" t="s">
        <v>8</v>
      </c>
      <c r="B90" s="25">
        <v>902</v>
      </c>
      <c r="C90" s="8" t="s">
        <v>24</v>
      </c>
      <c r="D90" s="8" t="s">
        <v>148</v>
      </c>
      <c r="E90" s="8" t="s">
        <v>9</v>
      </c>
      <c r="F90" s="6"/>
      <c r="G90" s="6">
        <v>1040.4000000000001</v>
      </c>
      <c r="H90" s="6">
        <f t="shared" si="32"/>
        <v>1040.4000000000001</v>
      </c>
      <c r="I90" s="6"/>
      <c r="J90" s="6">
        <f t="shared" si="0"/>
        <v>1040.4000000000001</v>
      </c>
      <c r="K90" s="6"/>
      <c r="L90" s="6"/>
      <c r="M90" s="6">
        <f t="shared" si="1"/>
        <v>1040.4000000000001</v>
      </c>
      <c r="N90" s="6"/>
      <c r="O90" s="6"/>
      <c r="P90" s="6">
        <f t="shared" si="2"/>
        <v>1040.4000000000001</v>
      </c>
      <c r="Q90" s="6"/>
      <c r="R90" s="6"/>
      <c r="S90" s="6">
        <f t="shared" si="3"/>
        <v>1040.4000000000001</v>
      </c>
      <c r="T90" s="6"/>
      <c r="U90" s="6"/>
      <c r="V90" s="6">
        <f t="shared" si="4"/>
        <v>1040.4000000000001</v>
      </c>
      <c r="W90" s="6"/>
      <c r="X90" s="6"/>
      <c r="Y90" s="6">
        <f t="shared" si="5"/>
        <v>1040.4000000000001</v>
      </c>
      <c r="Z90" s="6"/>
      <c r="AA90" s="6"/>
      <c r="AB90" s="6">
        <f t="shared" si="6"/>
        <v>1040.4000000000001</v>
      </c>
      <c r="AC90" s="6"/>
      <c r="AD90" s="6"/>
      <c r="AE90" s="6">
        <f t="shared" si="23"/>
        <v>1040.4000000000001</v>
      </c>
      <c r="AF90" s="6"/>
      <c r="AG90" s="6"/>
      <c r="AH90" s="6">
        <f t="shared" si="8"/>
        <v>1040.4000000000001</v>
      </c>
      <c r="AI90" s="6"/>
      <c r="AJ90" s="6"/>
      <c r="AK90" s="6">
        <f t="shared" si="9"/>
        <v>1040.4000000000001</v>
      </c>
      <c r="AL90" s="6">
        <v>1078.3</v>
      </c>
      <c r="AM90" s="6">
        <v>1078.3</v>
      </c>
    </row>
    <row r="91" spans="1:39" ht="21" customHeight="1">
      <c r="A91" s="7" t="s">
        <v>10</v>
      </c>
      <c r="B91" s="25">
        <v>902</v>
      </c>
      <c r="C91" s="8" t="s">
        <v>24</v>
      </c>
      <c r="D91" s="8" t="s">
        <v>148</v>
      </c>
      <c r="E91" s="8" t="s">
        <v>11</v>
      </c>
      <c r="F91" s="6"/>
      <c r="G91" s="6"/>
      <c r="H91" s="6">
        <f t="shared" si="32"/>
        <v>0</v>
      </c>
      <c r="I91" s="6"/>
      <c r="J91" s="6">
        <f t="shared" si="0"/>
        <v>0</v>
      </c>
      <c r="K91" s="6"/>
      <c r="L91" s="6"/>
      <c r="M91" s="6">
        <f t="shared" si="1"/>
        <v>0</v>
      </c>
      <c r="N91" s="6"/>
      <c r="O91" s="6"/>
      <c r="P91" s="6">
        <f t="shared" si="2"/>
        <v>0</v>
      </c>
      <c r="Q91" s="6"/>
      <c r="R91" s="6"/>
      <c r="S91" s="6">
        <f t="shared" si="3"/>
        <v>0</v>
      </c>
      <c r="T91" s="6"/>
      <c r="U91" s="6"/>
      <c r="V91" s="6">
        <f t="shared" si="4"/>
        <v>0</v>
      </c>
      <c r="W91" s="6"/>
      <c r="X91" s="6"/>
      <c r="Y91" s="6">
        <f t="shared" si="5"/>
        <v>0</v>
      </c>
      <c r="Z91" s="6"/>
      <c r="AA91" s="6"/>
      <c r="AB91" s="6">
        <f t="shared" si="6"/>
        <v>0</v>
      </c>
      <c r="AC91" s="6"/>
      <c r="AD91" s="6"/>
      <c r="AE91" s="6">
        <f t="shared" si="23"/>
        <v>0</v>
      </c>
      <c r="AF91" s="6"/>
      <c r="AG91" s="6"/>
      <c r="AH91" s="6">
        <f t="shared" si="8"/>
        <v>0</v>
      </c>
      <c r="AI91" s="6"/>
      <c r="AJ91" s="6"/>
      <c r="AK91" s="6">
        <f t="shared" si="9"/>
        <v>0</v>
      </c>
      <c r="AL91" s="6"/>
      <c r="AM91" s="6"/>
    </row>
    <row r="92" spans="1:39" ht="17.25" customHeight="1">
      <c r="A92" s="22"/>
      <c r="B92" s="25"/>
      <c r="C92" s="8"/>
      <c r="D92" s="8"/>
      <c r="E92" s="8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</row>
    <row r="93" spans="1:39" s="53" customFormat="1" ht="33.75" customHeight="1">
      <c r="A93" s="65" t="s">
        <v>28</v>
      </c>
      <c r="B93" s="66">
        <v>902</v>
      </c>
      <c r="C93" s="56" t="s">
        <v>29</v>
      </c>
      <c r="D93" s="56"/>
      <c r="E93" s="56"/>
      <c r="F93" s="26">
        <f>F94</f>
        <v>0</v>
      </c>
      <c r="G93" s="26"/>
      <c r="H93" s="24">
        <f t="shared" ref="H93:H138" si="35">F93+G93</f>
        <v>0</v>
      </c>
      <c r="I93" s="26">
        <f>I94+I100</f>
        <v>0</v>
      </c>
      <c r="J93" s="24">
        <f t="shared" si="0"/>
        <v>0</v>
      </c>
      <c r="K93" s="26">
        <f>K94+K100</f>
        <v>0</v>
      </c>
      <c r="L93" s="26">
        <f>L94+L100</f>
        <v>0</v>
      </c>
      <c r="M93" s="24">
        <f t="shared" si="1"/>
        <v>0</v>
      </c>
      <c r="N93" s="26">
        <f>N94+N100</f>
        <v>0</v>
      </c>
      <c r="O93" s="26">
        <f>O94+O100</f>
        <v>0</v>
      </c>
      <c r="P93" s="26">
        <f t="shared" ref="P93:P171" si="36">M93+N93+O93</f>
        <v>0</v>
      </c>
      <c r="Q93" s="26">
        <f>Q94+Q100</f>
        <v>0</v>
      </c>
      <c r="R93" s="26">
        <f>R94+R100</f>
        <v>0</v>
      </c>
      <c r="S93" s="26">
        <f t="shared" ref="S93:S171" si="37">P93+Q93+R93</f>
        <v>0</v>
      </c>
      <c r="T93" s="26">
        <f>T94+T100</f>
        <v>0</v>
      </c>
      <c r="U93" s="26">
        <f>U94+U100</f>
        <v>0</v>
      </c>
      <c r="V93" s="6">
        <f t="shared" si="4"/>
        <v>0</v>
      </c>
      <c r="W93" s="26">
        <f>W94+W100</f>
        <v>0</v>
      </c>
      <c r="X93" s="26">
        <f>X94+X100</f>
        <v>0</v>
      </c>
      <c r="Y93" s="6">
        <f t="shared" si="5"/>
        <v>0</v>
      </c>
      <c r="Z93" s="26">
        <f>Z94+Z100</f>
        <v>0</v>
      </c>
      <c r="AA93" s="26">
        <f>AA94+AA100</f>
        <v>0</v>
      </c>
      <c r="AB93" s="6">
        <f t="shared" si="6"/>
        <v>0</v>
      </c>
      <c r="AC93" s="26">
        <f>AC94+AC100</f>
        <v>0</v>
      </c>
      <c r="AD93" s="26">
        <f>AD94+AD100</f>
        <v>0</v>
      </c>
      <c r="AE93" s="26">
        <f t="shared" ref="AE93:AE102" si="38">AB93+AC93+AD93</f>
        <v>0</v>
      </c>
      <c r="AF93" s="26">
        <f>AF94+AF100</f>
        <v>0</v>
      </c>
      <c r="AG93" s="26">
        <f>AG94+AG100</f>
        <v>0</v>
      </c>
      <c r="AH93" s="24">
        <f t="shared" si="8"/>
        <v>0</v>
      </c>
      <c r="AI93" s="26">
        <f>AI94+AI100</f>
        <v>0</v>
      </c>
      <c r="AJ93" s="26">
        <f>AJ94+AJ100</f>
        <v>0</v>
      </c>
      <c r="AK93" s="6">
        <f t="shared" si="9"/>
        <v>0</v>
      </c>
      <c r="AL93" s="26">
        <f>AL94+AL100</f>
        <v>180</v>
      </c>
      <c r="AM93" s="26">
        <f>AM94+AM100</f>
        <v>100</v>
      </c>
    </row>
    <row r="94" spans="1:39" s="53" customFormat="1" ht="48.75" customHeight="1">
      <c r="A94" s="58" t="s">
        <v>362</v>
      </c>
      <c r="B94" s="140">
        <v>902</v>
      </c>
      <c r="C94" s="56" t="s">
        <v>355</v>
      </c>
      <c r="D94" s="141"/>
      <c r="E94" s="141"/>
      <c r="F94" s="147">
        <f>F95+F98</f>
        <v>0</v>
      </c>
      <c r="G94" s="147"/>
      <c r="H94" s="26">
        <f t="shared" si="35"/>
        <v>0</v>
      </c>
      <c r="I94" s="26">
        <f>I95+I98</f>
        <v>0</v>
      </c>
      <c r="J94" s="26">
        <f t="shared" si="0"/>
        <v>0</v>
      </c>
      <c r="K94" s="26">
        <f>K95+K98</f>
        <v>0</v>
      </c>
      <c r="L94" s="26">
        <f>L95+L98</f>
        <v>0</v>
      </c>
      <c r="M94" s="26">
        <f t="shared" si="1"/>
        <v>0</v>
      </c>
      <c r="N94" s="26">
        <f>N95+N98</f>
        <v>0</v>
      </c>
      <c r="O94" s="26">
        <f>O95+O98</f>
        <v>0</v>
      </c>
      <c r="P94" s="26">
        <f t="shared" si="36"/>
        <v>0</v>
      </c>
      <c r="Q94" s="26">
        <f>Q95+Q98</f>
        <v>0</v>
      </c>
      <c r="R94" s="26">
        <f>R95+R98</f>
        <v>0</v>
      </c>
      <c r="S94" s="26">
        <f t="shared" si="37"/>
        <v>0</v>
      </c>
      <c r="T94" s="26">
        <f>T95+T98</f>
        <v>0</v>
      </c>
      <c r="U94" s="26">
        <f>U95+U98</f>
        <v>0</v>
      </c>
      <c r="V94" s="26">
        <f t="shared" si="4"/>
        <v>0</v>
      </c>
      <c r="W94" s="26">
        <f>W95+W98</f>
        <v>0</v>
      </c>
      <c r="X94" s="26">
        <f>X95+X98</f>
        <v>0</v>
      </c>
      <c r="Y94" s="26">
        <f t="shared" si="5"/>
        <v>0</v>
      </c>
      <c r="Z94" s="26">
        <f>Z95+Z98</f>
        <v>0</v>
      </c>
      <c r="AA94" s="26">
        <f>AA95+AA98</f>
        <v>0</v>
      </c>
      <c r="AB94" s="26">
        <f t="shared" si="6"/>
        <v>0</v>
      </c>
      <c r="AC94" s="26">
        <f>AC95+AC98</f>
        <v>0</v>
      </c>
      <c r="AD94" s="26">
        <f>AD95+AD98</f>
        <v>0</v>
      </c>
      <c r="AE94" s="26">
        <f t="shared" si="38"/>
        <v>0</v>
      </c>
      <c r="AF94" s="26">
        <f>AF95+AF98</f>
        <v>0</v>
      </c>
      <c r="AG94" s="26">
        <f>AG95+AG98</f>
        <v>0</v>
      </c>
      <c r="AH94" s="26">
        <f t="shared" ref="AH94:AH172" si="39">AE94+AF94+AG94</f>
        <v>0</v>
      </c>
      <c r="AI94" s="26">
        <f>AI95+AI98</f>
        <v>0</v>
      </c>
      <c r="AJ94" s="26">
        <f>AJ95+AJ98</f>
        <v>0</v>
      </c>
      <c r="AK94" s="26">
        <f t="shared" ref="AK94:AK172" si="40">AH94+AI94+AJ94</f>
        <v>0</v>
      </c>
      <c r="AL94" s="26">
        <f>AL95+AL98</f>
        <v>50</v>
      </c>
      <c r="AM94" s="26">
        <f>AM95+AM98</f>
        <v>0</v>
      </c>
    </row>
    <row r="95" spans="1:39" ht="111.75" customHeight="1">
      <c r="A95" s="170" t="s">
        <v>445</v>
      </c>
      <c r="B95" s="183">
        <v>902</v>
      </c>
      <c r="C95" s="184" t="s">
        <v>355</v>
      </c>
      <c r="D95" s="181" t="s">
        <v>157</v>
      </c>
      <c r="E95" s="181"/>
      <c r="F95" s="182">
        <f>F96+F97</f>
        <v>0</v>
      </c>
      <c r="G95" s="182"/>
      <c r="H95" s="182">
        <f t="shared" si="35"/>
        <v>0</v>
      </c>
      <c r="I95" s="182">
        <f>I96+I97</f>
        <v>0</v>
      </c>
      <c r="J95" s="182">
        <f t="shared" ref="J95:J178" si="41">H95+I95</f>
        <v>0</v>
      </c>
      <c r="K95" s="182">
        <f t="shared" ref="K95:AM95" si="42">K96+K97</f>
        <v>0</v>
      </c>
      <c r="L95" s="182">
        <f t="shared" si="42"/>
        <v>0</v>
      </c>
      <c r="M95" s="182">
        <f t="shared" ref="M95:M178" si="43">J95+K95+L95</f>
        <v>0</v>
      </c>
      <c r="N95" s="182">
        <f t="shared" si="42"/>
        <v>0</v>
      </c>
      <c r="O95" s="182">
        <f t="shared" si="42"/>
        <v>0</v>
      </c>
      <c r="P95" s="182">
        <f t="shared" si="42"/>
        <v>0</v>
      </c>
      <c r="Q95" s="182">
        <f t="shared" si="42"/>
        <v>0</v>
      </c>
      <c r="R95" s="182">
        <f t="shared" si="42"/>
        <v>0</v>
      </c>
      <c r="S95" s="182">
        <f t="shared" si="42"/>
        <v>0</v>
      </c>
      <c r="T95" s="182">
        <f t="shared" si="42"/>
        <v>0</v>
      </c>
      <c r="U95" s="182">
        <f t="shared" si="42"/>
        <v>0</v>
      </c>
      <c r="V95" s="182">
        <f t="shared" ref="V95:V178" si="44">S95+T95+U95</f>
        <v>0</v>
      </c>
      <c r="W95" s="182">
        <f t="shared" si="42"/>
        <v>0</v>
      </c>
      <c r="X95" s="182">
        <f t="shared" si="42"/>
        <v>0</v>
      </c>
      <c r="Y95" s="182">
        <f t="shared" ref="Y95:Y178" si="45">V95+W95+X95</f>
        <v>0</v>
      </c>
      <c r="Z95" s="182">
        <f t="shared" si="42"/>
        <v>0</v>
      </c>
      <c r="AA95" s="182">
        <f t="shared" si="42"/>
        <v>0</v>
      </c>
      <c r="AB95" s="182">
        <f t="shared" ref="AB95:AB178" si="46">Y95+Z95+AA95</f>
        <v>0</v>
      </c>
      <c r="AC95" s="182">
        <f t="shared" si="42"/>
        <v>0</v>
      </c>
      <c r="AD95" s="182">
        <f t="shared" si="42"/>
        <v>0</v>
      </c>
      <c r="AE95" s="182">
        <f t="shared" si="42"/>
        <v>0</v>
      </c>
      <c r="AF95" s="182">
        <f t="shared" si="42"/>
        <v>0</v>
      </c>
      <c r="AG95" s="182">
        <f t="shared" si="42"/>
        <v>0</v>
      </c>
      <c r="AH95" s="182">
        <f t="shared" si="39"/>
        <v>0</v>
      </c>
      <c r="AI95" s="182">
        <f t="shared" si="42"/>
        <v>0</v>
      </c>
      <c r="AJ95" s="182">
        <f t="shared" si="42"/>
        <v>0</v>
      </c>
      <c r="AK95" s="182">
        <f t="shared" si="40"/>
        <v>0</v>
      </c>
      <c r="AL95" s="182">
        <f t="shared" si="42"/>
        <v>50</v>
      </c>
      <c r="AM95" s="182">
        <f t="shared" si="42"/>
        <v>0</v>
      </c>
    </row>
    <row r="96" spans="1:39" ht="33.75" customHeight="1">
      <c r="A96" s="33" t="s">
        <v>10</v>
      </c>
      <c r="B96" s="68">
        <v>902</v>
      </c>
      <c r="C96" s="8" t="s">
        <v>355</v>
      </c>
      <c r="D96" s="8" t="s">
        <v>157</v>
      </c>
      <c r="E96" s="8" t="s">
        <v>11</v>
      </c>
      <c r="F96" s="6"/>
      <c r="G96" s="6"/>
      <c r="H96" s="6">
        <f t="shared" si="35"/>
        <v>0</v>
      </c>
      <c r="I96" s="6"/>
      <c r="J96" s="6">
        <f t="shared" si="41"/>
        <v>0</v>
      </c>
      <c r="K96" s="6"/>
      <c r="L96" s="6"/>
      <c r="M96" s="6">
        <f t="shared" si="43"/>
        <v>0</v>
      </c>
      <c r="N96" s="6"/>
      <c r="O96" s="6"/>
      <c r="P96" s="6">
        <f t="shared" si="36"/>
        <v>0</v>
      </c>
      <c r="Q96" s="6"/>
      <c r="R96" s="6"/>
      <c r="S96" s="6">
        <f t="shared" si="37"/>
        <v>0</v>
      </c>
      <c r="T96" s="6"/>
      <c r="U96" s="6"/>
      <c r="V96" s="6">
        <f t="shared" si="44"/>
        <v>0</v>
      </c>
      <c r="W96" s="6"/>
      <c r="X96" s="6"/>
      <c r="Y96" s="6">
        <f t="shared" si="45"/>
        <v>0</v>
      </c>
      <c r="Z96" s="6"/>
      <c r="AA96" s="6"/>
      <c r="AB96" s="6">
        <f t="shared" si="46"/>
        <v>0</v>
      </c>
      <c r="AC96" s="6"/>
      <c r="AD96" s="6"/>
      <c r="AE96" s="6">
        <f t="shared" si="38"/>
        <v>0</v>
      </c>
      <c r="AF96" s="6"/>
      <c r="AG96" s="6"/>
      <c r="AH96" s="6">
        <f t="shared" si="39"/>
        <v>0</v>
      </c>
      <c r="AI96" s="6"/>
      <c r="AJ96" s="6"/>
      <c r="AK96" s="6">
        <f t="shared" si="40"/>
        <v>0</v>
      </c>
      <c r="AL96" s="6">
        <v>20</v>
      </c>
      <c r="AM96" s="6"/>
    </row>
    <row r="97" spans="1:39" ht="33.75" customHeight="1">
      <c r="A97" s="1" t="s">
        <v>68</v>
      </c>
      <c r="B97" s="68">
        <v>902</v>
      </c>
      <c r="C97" s="8" t="s">
        <v>355</v>
      </c>
      <c r="D97" s="8" t="s">
        <v>157</v>
      </c>
      <c r="E97" s="8" t="s">
        <v>69</v>
      </c>
      <c r="F97" s="6"/>
      <c r="G97" s="6"/>
      <c r="H97" s="6">
        <f t="shared" si="35"/>
        <v>0</v>
      </c>
      <c r="I97" s="6"/>
      <c r="J97" s="6">
        <f t="shared" si="41"/>
        <v>0</v>
      </c>
      <c r="K97" s="6"/>
      <c r="L97" s="6"/>
      <c r="M97" s="6">
        <f t="shared" si="43"/>
        <v>0</v>
      </c>
      <c r="N97" s="6"/>
      <c r="O97" s="6"/>
      <c r="P97" s="6">
        <f t="shared" si="36"/>
        <v>0</v>
      </c>
      <c r="Q97" s="6"/>
      <c r="R97" s="6"/>
      <c r="S97" s="6">
        <f t="shared" si="37"/>
        <v>0</v>
      </c>
      <c r="T97" s="6"/>
      <c r="U97" s="6"/>
      <c r="V97" s="6">
        <f t="shared" si="44"/>
        <v>0</v>
      </c>
      <c r="W97" s="6"/>
      <c r="X97" s="6"/>
      <c r="Y97" s="6">
        <f t="shared" si="45"/>
        <v>0</v>
      </c>
      <c r="Z97" s="6"/>
      <c r="AA97" s="6"/>
      <c r="AB97" s="6">
        <f t="shared" si="46"/>
        <v>0</v>
      </c>
      <c r="AC97" s="6"/>
      <c r="AD97" s="6"/>
      <c r="AE97" s="6">
        <f t="shared" si="38"/>
        <v>0</v>
      </c>
      <c r="AF97" s="6"/>
      <c r="AG97" s="6"/>
      <c r="AH97" s="6">
        <f t="shared" si="39"/>
        <v>0</v>
      </c>
      <c r="AI97" s="6"/>
      <c r="AJ97" s="6"/>
      <c r="AK97" s="6">
        <f t="shared" si="40"/>
        <v>0</v>
      </c>
      <c r="AL97" s="6">
        <v>30</v>
      </c>
      <c r="AM97" s="6"/>
    </row>
    <row r="98" spans="1:39" ht="33.75" hidden="1" customHeight="1">
      <c r="A98" s="58" t="s">
        <v>123</v>
      </c>
      <c r="B98" s="68">
        <v>902</v>
      </c>
      <c r="C98" s="8" t="s">
        <v>30</v>
      </c>
      <c r="D98" s="71" t="s">
        <v>155</v>
      </c>
      <c r="E98" s="8"/>
      <c r="F98" s="6">
        <f>F99</f>
        <v>0</v>
      </c>
      <c r="G98" s="6"/>
      <c r="H98" s="6">
        <f t="shared" si="35"/>
        <v>0</v>
      </c>
      <c r="I98" s="6">
        <f>I99</f>
        <v>0</v>
      </c>
      <c r="J98" s="6">
        <f t="shared" si="41"/>
        <v>0</v>
      </c>
      <c r="K98" s="6">
        <f>K99</f>
        <v>0</v>
      </c>
      <c r="L98" s="6">
        <f>L99</f>
        <v>0</v>
      </c>
      <c r="M98" s="6">
        <f t="shared" si="43"/>
        <v>0</v>
      </c>
      <c r="N98" s="6">
        <f>N99</f>
        <v>0</v>
      </c>
      <c r="O98" s="6">
        <f>O99</f>
        <v>0</v>
      </c>
      <c r="P98" s="6">
        <f t="shared" si="36"/>
        <v>0</v>
      </c>
      <c r="Q98" s="6">
        <f>Q99</f>
        <v>0</v>
      </c>
      <c r="R98" s="6">
        <f>R99</f>
        <v>0</v>
      </c>
      <c r="S98" s="6">
        <f t="shared" si="37"/>
        <v>0</v>
      </c>
      <c r="T98" s="6">
        <f>T99</f>
        <v>0</v>
      </c>
      <c r="U98" s="6">
        <f>U99</f>
        <v>0</v>
      </c>
      <c r="V98" s="6">
        <f t="shared" si="44"/>
        <v>0</v>
      </c>
      <c r="W98" s="6">
        <f>W99</f>
        <v>0</v>
      </c>
      <c r="X98" s="6">
        <f>X99</f>
        <v>0</v>
      </c>
      <c r="Y98" s="6">
        <f t="shared" si="45"/>
        <v>0</v>
      </c>
      <c r="Z98" s="6">
        <f>Z99</f>
        <v>0</v>
      </c>
      <c r="AA98" s="6">
        <f>AA99</f>
        <v>0</v>
      </c>
      <c r="AB98" s="6">
        <f t="shared" si="46"/>
        <v>0</v>
      </c>
      <c r="AC98" s="6">
        <f>AC99</f>
        <v>0</v>
      </c>
      <c r="AD98" s="6">
        <f>AD99</f>
        <v>0</v>
      </c>
      <c r="AE98" s="6">
        <f t="shared" si="38"/>
        <v>0</v>
      </c>
      <c r="AF98" s="6">
        <f>AF99</f>
        <v>0</v>
      </c>
      <c r="AG98" s="6">
        <f>AG99</f>
        <v>0</v>
      </c>
      <c r="AH98" s="6">
        <f t="shared" si="39"/>
        <v>0</v>
      </c>
      <c r="AI98" s="6">
        <f>AI99</f>
        <v>0</v>
      </c>
      <c r="AJ98" s="6">
        <f>AJ99</f>
        <v>0</v>
      </c>
      <c r="AK98" s="6">
        <f t="shared" si="40"/>
        <v>0</v>
      </c>
      <c r="AL98" s="6">
        <f>AL99</f>
        <v>0</v>
      </c>
      <c r="AM98" s="6">
        <f>AM99</f>
        <v>0</v>
      </c>
    </row>
    <row r="99" spans="1:39" ht="33.75" hidden="1" customHeight="1">
      <c r="A99" s="58" t="s">
        <v>108</v>
      </c>
      <c r="B99" s="68">
        <v>902</v>
      </c>
      <c r="C99" s="8" t="s">
        <v>30</v>
      </c>
      <c r="D99" s="71" t="s">
        <v>155</v>
      </c>
      <c r="E99" s="8" t="s">
        <v>69</v>
      </c>
      <c r="F99" s="6"/>
      <c r="G99" s="6"/>
      <c r="H99" s="6">
        <f t="shared" si="35"/>
        <v>0</v>
      </c>
      <c r="I99" s="6"/>
      <c r="J99" s="6">
        <f t="shared" si="41"/>
        <v>0</v>
      </c>
      <c r="K99" s="6"/>
      <c r="L99" s="6"/>
      <c r="M99" s="6">
        <f t="shared" si="43"/>
        <v>0</v>
      </c>
      <c r="N99" s="6"/>
      <c r="O99" s="6"/>
      <c r="P99" s="6">
        <f t="shared" si="36"/>
        <v>0</v>
      </c>
      <c r="Q99" s="6"/>
      <c r="R99" s="6"/>
      <c r="S99" s="6">
        <f t="shared" si="37"/>
        <v>0</v>
      </c>
      <c r="T99" s="6"/>
      <c r="U99" s="6"/>
      <c r="V99" s="6">
        <f t="shared" si="44"/>
        <v>0</v>
      </c>
      <c r="W99" s="6"/>
      <c r="X99" s="6"/>
      <c r="Y99" s="6">
        <f t="shared" si="45"/>
        <v>0</v>
      </c>
      <c r="Z99" s="6"/>
      <c r="AA99" s="6"/>
      <c r="AB99" s="6">
        <f t="shared" si="46"/>
        <v>0</v>
      </c>
      <c r="AC99" s="6"/>
      <c r="AD99" s="6"/>
      <c r="AE99" s="6">
        <f t="shared" si="38"/>
        <v>0</v>
      </c>
      <c r="AF99" s="6"/>
      <c r="AG99" s="6"/>
      <c r="AH99" s="6">
        <f t="shared" si="39"/>
        <v>0</v>
      </c>
      <c r="AI99" s="6"/>
      <c r="AJ99" s="6"/>
      <c r="AK99" s="6">
        <f t="shared" si="40"/>
        <v>0</v>
      </c>
      <c r="AL99" s="6"/>
      <c r="AM99" s="6"/>
    </row>
    <row r="100" spans="1:39" ht="33.75" customHeight="1">
      <c r="A100" s="58" t="s">
        <v>31</v>
      </c>
      <c r="B100" s="115" t="s">
        <v>32</v>
      </c>
      <c r="C100" s="59" t="s">
        <v>33</v>
      </c>
      <c r="D100" s="71"/>
      <c r="E100" s="8"/>
      <c r="F100" s="6"/>
      <c r="G100" s="6"/>
      <c r="H100" s="24">
        <f t="shared" si="35"/>
        <v>0</v>
      </c>
      <c r="I100" s="24">
        <f t="shared" ref="I100:L101" si="47">I101</f>
        <v>0</v>
      </c>
      <c r="J100" s="24">
        <f t="shared" si="41"/>
        <v>0</v>
      </c>
      <c r="K100" s="24">
        <f t="shared" si="47"/>
        <v>0</v>
      </c>
      <c r="L100" s="24">
        <f t="shared" si="47"/>
        <v>0</v>
      </c>
      <c r="M100" s="24">
        <f t="shared" si="43"/>
        <v>0</v>
      </c>
      <c r="N100" s="24">
        <f>N101</f>
        <v>0</v>
      </c>
      <c r="O100" s="24">
        <f>O101</f>
        <v>0</v>
      </c>
      <c r="P100" s="24">
        <f t="shared" si="36"/>
        <v>0</v>
      </c>
      <c r="Q100" s="24">
        <f>Q101</f>
        <v>0</v>
      </c>
      <c r="R100" s="24">
        <f>R101</f>
        <v>0</v>
      </c>
      <c r="S100" s="24">
        <f t="shared" si="37"/>
        <v>0</v>
      </c>
      <c r="T100" s="24">
        <f>T101</f>
        <v>0</v>
      </c>
      <c r="U100" s="24">
        <f>U101</f>
        <v>0</v>
      </c>
      <c r="V100" s="24">
        <f t="shared" si="44"/>
        <v>0</v>
      </c>
      <c r="W100" s="24">
        <f>W101</f>
        <v>0</v>
      </c>
      <c r="X100" s="24">
        <f>X101</f>
        <v>0</v>
      </c>
      <c r="Y100" s="24">
        <f t="shared" si="45"/>
        <v>0</v>
      </c>
      <c r="Z100" s="24">
        <f>Z101</f>
        <v>0</v>
      </c>
      <c r="AA100" s="24">
        <f>AA101</f>
        <v>0</v>
      </c>
      <c r="AB100" s="24">
        <f t="shared" si="46"/>
        <v>0</v>
      </c>
      <c r="AC100" s="24">
        <f>AC101</f>
        <v>0</v>
      </c>
      <c r="AD100" s="24">
        <f>AD101</f>
        <v>0</v>
      </c>
      <c r="AE100" s="24">
        <f t="shared" si="38"/>
        <v>0</v>
      </c>
      <c r="AF100" s="24">
        <f>AF101</f>
        <v>0</v>
      </c>
      <c r="AG100" s="24">
        <f>AG101</f>
        <v>0</v>
      </c>
      <c r="AH100" s="24">
        <f t="shared" si="39"/>
        <v>0</v>
      </c>
      <c r="AI100" s="24">
        <f>AI101</f>
        <v>0</v>
      </c>
      <c r="AJ100" s="24">
        <f>AJ101</f>
        <v>0</v>
      </c>
      <c r="AK100" s="24">
        <f t="shared" si="40"/>
        <v>0</v>
      </c>
      <c r="AL100" s="24">
        <f>AL101</f>
        <v>130</v>
      </c>
      <c r="AM100" s="24">
        <f>AM101</f>
        <v>100</v>
      </c>
    </row>
    <row r="101" spans="1:39" ht="67.5" customHeight="1">
      <c r="A101" s="281" t="s">
        <v>484</v>
      </c>
      <c r="B101" s="180" t="s">
        <v>32</v>
      </c>
      <c r="C101" s="184" t="s">
        <v>33</v>
      </c>
      <c r="D101" s="202" t="s">
        <v>143</v>
      </c>
      <c r="E101" s="181"/>
      <c r="F101" s="182"/>
      <c r="G101" s="182"/>
      <c r="H101" s="182">
        <f t="shared" si="35"/>
        <v>0</v>
      </c>
      <c r="I101" s="182">
        <f t="shared" si="47"/>
        <v>0</v>
      </c>
      <c r="J101" s="182">
        <f t="shared" si="41"/>
        <v>0</v>
      </c>
      <c r="K101" s="182">
        <f t="shared" si="47"/>
        <v>0</v>
      </c>
      <c r="L101" s="182">
        <f t="shared" si="47"/>
        <v>0</v>
      </c>
      <c r="M101" s="182">
        <f t="shared" si="43"/>
        <v>0</v>
      </c>
      <c r="N101" s="182">
        <f>N102</f>
        <v>0</v>
      </c>
      <c r="O101" s="182">
        <f>O102</f>
        <v>0</v>
      </c>
      <c r="P101" s="182">
        <f t="shared" si="36"/>
        <v>0</v>
      </c>
      <c r="Q101" s="182">
        <f>Q102</f>
        <v>0</v>
      </c>
      <c r="R101" s="182">
        <f>R102</f>
        <v>0</v>
      </c>
      <c r="S101" s="182">
        <f t="shared" si="37"/>
        <v>0</v>
      </c>
      <c r="T101" s="182">
        <f>T102</f>
        <v>0</v>
      </c>
      <c r="U101" s="182">
        <f>U102</f>
        <v>0</v>
      </c>
      <c r="V101" s="182">
        <f t="shared" si="44"/>
        <v>0</v>
      </c>
      <c r="W101" s="182">
        <f>W102</f>
        <v>0</v>
      </c>
      <c r="X101" s="182">
        <f>X102</f>
        <v>0</v>
      </c>
      <c r="Y101" s="182">
        <f t="shared" si="45"/>
        <v>0</v>
      </c>
      <c r="Z101" s="182">
        <f>Z102</f>
        <v>0</v>
      </c>
      <c r="AA101" s="182">
        <f>AA102</f>
        <v>0</v>
      </c>
      <c r="AB101" s="182">
        <f t="shared" si="46"/>
        <v>0</v>
      </c>
      <c r="AC101" s="182">
        <f>AC102</f>
        <v>0</v>
      </c>
      <c r="AD101" s="182">
        <f>AD102</f>
        <v>0</v>
      </c>
      <c r="AE101" s="182">
        <f t="shared" si="38"/>
        <v>0</v>
      </c>
      <c r="AF101" s="182">
        <f>AF102</f>
        <v>0</v>
      </c>
      <c r="AG101" s="182">
        <f>AG102</f>
        <v>0</v>
      </c>
      <c r="AH101" s="182">
        <f t="shared" si="39"/>
        <v>0</v>
      </c>
      <c r="AI101" s="182">
        <f>AI102</f>
        <v>0</v>
      </c>
      <c r="AJ101" s="182">
        <f>AJ102</f>
        <v>0</v>
      </c>
      <c r="AK101" s="182">
        <f t="shared" si="40"/>
        <v>0</v>
      </c>
      <c r="AL101" s="182">
        <f>AL102</f>
        <v>130</v>
      </c>
      <c r="AM101" s="182">
        <f>AM102</f>
        <v>100</v>
      </c>
    </row>
    <row r="102" spans="1:39" ht="33.75" customHeight="1">
      <c r="A102" s="7" t="s">
        <v>16</v>
      </c>
      <c r="B102" s="25" t="s">
        <v>32</v>
      </c>
      <c r="C102" s="8" t="s">
        <v>33</v>
      </c>
      <c r="D102" s="71" t="s">
        <v>143</v>
      </c>
      <c r="E102" s="8" t="s">
        <v>11</v>
      </c>
      <c r="F102" s="6"/>
      <c r="G102" s="6"/>
      <c r="H102" s="6">
        <f t="shared" si="35"/>
        <v>0</v>
      </c>
      <c r="I102" s="6"/>
      <c r="J102" s="6">
        <f t="shared" si="41"/>
        <v>0</v>
      </c>
      <c r="K102" s="6"/>
      <c r="L102" s="6"/>
      <c r="M102" s="6">
        <f t="shared" si="43"/>
        <v>0</v>
      </c>
      <c r="N102" s="6"/>
      <c r="O102" s="6"/>
      <c r="P102" s="6">
        <f t="shared" si="36"/>
        <v>0</v>
      </c>
      <c r="Q102" s="6"/>
      <c r="R102" s="6"/>
      <c r="S102" s="6">
        <f t="shared" si="37"/>
        <v>0</v>
      </c>
      <c r="T102" s="6"/>
      <c r="U102" s="6"/>
      <c r="V102" s="6">
        <f t="shared" si="44"/>
        <v>0</v>
      </c>
      <c r="W102" s="6"/>
      <c r="X102" s="6"/>
      <c r="Y102" s="6">
        <f t="shared" si="45"/>
        <v>0</v>
      </c>
      <c r="Z102" s="6"/>
      <c r="AA102" s="6"/>
      <c r="AB102" s="6">
        <f t="shared" si="46"/>
        <v>0</v>
      </c>
      <c r="AC102" s="6"/>
      <c r="AD102" s="6"/>
      <c r="AE102" s="6">
        <f t="shared" si="38"/>
        <v>0</v>
      </c>
      <c r="AF102" s="6"/>
      <c r="AG102" s="6"/>
      <c r="AH102" s="6">
        <f t="shared" si="39"/>
        <v>0</v>
      </c>
      <c r="AI102" s="6"/>
      <c r="AJ102" s="6"/>
      <c r="AK102" s="6">
        <f t="shared" si="40"/>
        <v>0</v>
      </c>
      <c r="AL102" s="6">
        <v>130</v>
      </c>
      <c r="AM102" s="6">
        <v>100</v>
      </c>
    </row>
    <row r="103" spans="1:39" ht="21" customHeight="1">
      <c r="A103" s="1"/>
      <c r="B103" s="72"/>
      <c r="C103" s="8"/>
      <c r="D103" s="71"/>
      <c r="E103" s="8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>
        <f t="shared" si="46"/>
        <v>0</v>
      </c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</row>
    <row r="104" spans="1:39" s="53" customFormat="1" ht="21" customHeight="1">
      <c r="A104" s="65" t="s">
        <v>34</v>
      </c>
      <c r="B104" s="66">
        <v>902</v>
      </c>
      <c r="C104" s="56" t="s">
        <v>35</v>
      </c>
      <c r="D104" s="56"/>
      <c r="E104" s="56"/>
      <c r="F104" s="130">
        <f>F105+F115+F122+F129</f>
        <v>2882.9</v>
      </c>
      <c r="G104" s="130">
        <f>G105+G115+G122+G129</f>
        <v>13079.1</v>
      </c>
      <c r="H104" s="24">
        <f t="shared" si="35"/>
        <v>15962</v>
      </c>
      <c r="I104" s="26">
        <f>I105+I115+I122+I129</f>
        <v>0</v>
      </c>
      <c r="J104" s="6">
        <f t="shared" si="41"/>
        <v>15962</v>
      </c>
      <c r="K104" s="26">
        <f>K105+K115+K122+K129</f>
        <v>0</v>
      </c>
      <c r="L104" s="26">
        <f>L105+L115+L122+L129</f>
        <v>0</v>
      </c>
      <c r="M104" s="6">
        <f t="shared" si="43"/>
        <v>15962</v>
      </c>
      <c r="N104" s="26">
        <f>N105+N115+N122+N129</f>
        <v>0</v>
      </c>
      <c r="O104" s="26">
        <f>O105+O115+O122+O129</f>
        <v>0</v>
      </c>
      <c r="P104" s="26">
        <f t="shared" si="36"/>
        <v>15962</v>
      </c>
      <c r="Q104" s="26">
        <f>Q105+Q115+Q122+Q129</f>
        <v>0</v>
      </c>
      <c r="R104" s="26">
        <f>R105+R115+R122+R129</f>
        <v>0</v>
      </c>
      <c r="S104" s="26">
        <f t="shared" si="37"/>
        <v>15962</v>
      </c>
      <c r="T104" s="26">
        <f>T105+T115+T122+T129</f>
        <v>0</v>
      </c>
      <c r="U104" s="26">
        <f>U105+U115+U122+U129</f>
        <v>0</v>
      </c>
      <c r="V104" s="24">
        <f t="shared" si="44"/>
        <v>15962</v>
      </c>
      <c r="W104" s="26">
        <f>W105+W115+W122+W129</f>
        <v>0</v>
      </c>
      <c r="X104" s="26">
        <f>X105+X115+X122+X129</f>
        <v>0</v>
      </c>
      <c r="Y104" s="24">
        <f t="shared" si="45"/>
        <v>15962</v>
      </c>
      <c r="Z104" s="26">
        <f>Z105+Z115+Z122+Z129</f>
        <v>0</v>
      </c>
      <c r="AA104" s="26">
        <f>AA105+AA115+AA122+AA129</f>
        <v>0</v>
      </c>
      <c r="AB104" s="6">
        <f t="shared" si="46"/>
        <v>15962</v>
      </c>
      <c r="AC104" s="26">
        <f>AC105+AC115+AC122+AC129</f>
        <v>0</v>
      </c>
      <c r="AD104" s="26">
        <f>AD105+AD115+AD122+AD129</f>
        <v>0</v>
      </c>
      <c r="AE104" s="26">
        <f t="shared" ref="AE104:AE114" si="48">AB104+AC104+AD104</f>
        <v>15962</v>
      </c>
      <c r="AF104" s="26">
        <f>AF105+AF115+AF122+AF129</f>
        <v>0</v>
      </c>
      <c r="AG104" s="26">
        <f>AG105+AG115+AG122+AG129</f>
        <v>0</v>
      </c>
      <c r="AH104" s="24">
        <f t="shared" si="39"/>
        <v>15962</v>
      </c>
      <c r="AI104" s="26">
        <f>AI105+AI115+AI122+AI129</f>
        <v>0</v>
      </c>
      <c r="AJ104" s="26">
        <f>AJ105+AJ115+AJ122+AJ129</f>
        <v>0</v>
      </c>
      <c r="AK104" s="24">
        <f t="shared" si="40"/>
        <v>15962</v>
      </c>
      <c r="AL104" s="130">
        <f>AL105+AL115+AL122+AL129</f>
        <v>5026.7000000000007</v>
      </c>
      <c r="AM104" s="130">
        <f>AM105+AM115+AM122+AM129</f>
        <v>4648.5</v>
      </c>
    </row>
    <row r="105" spans="1:39" s="53" customFormat="1" ht="33.75" customHeight="1">
      <c r="A105" s="58" t="s">
        <v>36</v>
      </c>
      <c r="B105" s="66">
        <v>902</v>
      </c>
      <c r="C105" s="56" t="s">
        <v>37</v>
      </c>
      <c r="D105" s="56"/>
      <c r="E105" s="56"/>
      <c r="F105" s="130">
        <f>F108</f>
        <v>0</v>
      </c>
      <c r="G105" s="130">
        <f>G106+G109</f>
        <v>75.2</v>
      </c>
      <c r="H105" s="124">
        <f t="shared" si="35"/>
        <v>75.2</v>
      </c>
      <c r="I105" s="26">
        <f>I106+I109</f>
        <v>0</v>
      </c>
      <c r="J105" s="26">
        <f t="shared" si="41"/>
        <v>75.2</v>
      </c>
      <c r="K105" s="26">
        <f t="shared" ref="K105:AM105" si="49">K106+K109</f>
        <v>0</v>
      </c>
      <c r="L105" s="26">
        <f t="shared" si="49"/>
        <v>0</v>
      </c>
      <c r="M105" s="26">
        <f t="shared" si="43"/>
        <v>75.2</v>
      </c>
      <c r="N105" s="26">
        <f t="shared" si="49"/>
        <v>0</v>
      </c>
      <c r="O105" s="26">
        <f t="shared" si="49"/>
        <v>0</v>
      </c>
      <c r="P105" s="26">
        <f t="shared" si="49"/>
        <v>75.2</v>
      </c>
      <c r="Q105" s="26">
        <f t="shared" si="49"/>
        <v>0</v>
      </c>
      <c r="R105" s="26">
        <f t="shared" si="49"/>
        <v>0</v>
      </c>
      <c r="S105" s="26">
        <f t="shared" si="49"/>
        <v>75.2</v>
      </c>
      <c r="T105" s="26">
        <f t="shared" si="49"/>
        <v>0</v>
      </c>
      <c r="U105" s="26">
        <f t="shared" si="49"/>
        <v>0</v>
      </c>
      <c r="V105" s="26">
        <f t="shared" si="44"/>
        <v>75.2</v>
      </c>
      <c r="W105" s="26">
        <f t="shared" si="49"/>
        <v>0</v>
      </c>
      <c r="X105" s="26">
        <f t="shared" si="49"/>
        <v>0</v>
      </c>
      <c r="Y105" s="26">
        <f t="shared" si="45"/>
        <v>75.2</v>
      </c>
      <c r="Z105" s="26">
        <f t="shared" si="49"/>
        <v>0</v>
      </c>
      <c r="AA105" s="26">
        <f t="shared" si="49"/>
        <v>0</v>
      </c>
      <c r="AB105" s="26">
        <f t="shared" si="46"/>
        <v>75.2</v>
      </c>
      <c r="AC105" s="26">
        <f t="shared" si="49"/>
        <v>0</v>
      </c>
      <c r="AD105" s="26">
        <f t="shared" si="49"/>
        <v>0</v>
      </c>
      <c r="AE105" s="26">
        <f t="shared" si="49"/>
        <v>75.2</v>
      </c>
      <c r="AF105" s="26">
        <f t="shared" si="49"/>
        <v>0</v>
      </c>
      <c r="AG105" s="26">
        <f t="shared" si="49"/>
        <v>0</v>
      </c>
      <c r="AH105" s="26">
        <f t="shared" si="39"/>
        <v>75.2</v>
      </c>
      <c r="AI105" s="26">
        <f t="shared" si="49"/>
        <v>0</v>
      </c>
      <c r="AJ105" s="26">
        <f t="shared" si="49"/>
        <v>0</v>
      </c>
      <c r="AK105" s="26">
        <f t="shared" si="40"/>
        <v>75.2</v>
      </c>
      <c r="AL105" s="130">
        <f t="shared" si="49"/>
        <v>255.2</v>
      </c>
      <c r="AM105" s="130">
        <f t="shared" si="49"/>
        <v>75.2</v>
      </c>
    </row>
    <row r="106" spans="1:39" ht="74.25" customHeight="1">
      <c r="A106" s="163" t="s">
        <v>296</v>
      </c>
      <c r="B106" s="180">
        <v>902</v>
      </c>
      <c r="C106" s="181" t="s">
        <v>37</v>
      </c>
      <c r="D106" s="181" t="s">
        <v>214</v>
      </c>
      <c r="E106" s="181"/>
      <c r="F106" s="182">
        <f>F108</f>
        <v>0</v>
      </c>
      <c r="G106" s="182"/>
      <c r="H106" s="182">
        <f t="shared" si="35"/>
        <v>0</v>
      </c>
      <c r="I106" s="182">
        <f t="shared" ref="I106:AM106" si="50">I107</f>
        <v>0</v>
      </c>
      <c r="J106" s="182">
        <f t="shared" si="41"/>
        <v>0</v>
      </c>
      <c r="K106" s="182">
        <f t="shared" si="50"/>
        <v>0</v>
      </c>
      <c r="L106" s="182">
        <f t="shared" si="50"/>
        <v>0</v>
      </c>
      <c r="M106" s="182">
        <f t="shared" si="43"/>
        <v>0</v>
      </c>
      <c r="N106" s="182">
        <f t="shared" si="50"/>
        <v>0</v>
      </c>
      <c r="O106" s="182">
        <f t="shared" si="50"/>
        <v>0</v>
      </c>
      <c r="P106" s="182">
        <f t="shared" si="50"/>
        <v>0</v>
      </c>
      <c r="Q106" s="182">
        <f t="shared" si="50"/>
        <v>0</v>
      </c>
      <c r="R106" s="182">
        <f t="shared" si="50"/>
        <v>0</v>
      </c>
      <c r="S106" s="182">
        <f t="shared" si="50"/>
        <v>0</v>
      </c>
      <c r="T106" s="182">
        <f t="shared" si="50"/>
        <v>0</v>
      </c>
      <c r="U106" s="182">
        <f t="shared" si="50"/>
        <v>0</v>
      </c>
      <c r="V106" s="182">
        <f t="shared" si="44"/>
        <v>0</v>
      </c>
      <c r="W106" s="182">
        <f t="shared" si="50"/>
        <v>0</v>
      </c>
      <c r="X106" s="182">
        <f t="shared" si="50"/>
        <v>0</v>
      </c>
      <c r="Y106" s="182">
        <f t="shared" si="45"/>
        <v>0</v>
      </c>
      <c r="Z106" s="182">
        <f t="shared" si="50"/>
        <v>0</v>
      </c>
      <c r="AA106" s="182">
        <f t="shared" si="50"/>
        <v>0</v>
      </c>
      <c r="AB106" s="182">
        <f t="shared" si="46"/>
        <v>0</v>
      </c>
      <c r="AC106" s="182">
        <f t="shared" si="50"/>
        <v>0</v>
      </c>
      <c r="AD106" s="182">
        <f t="shared" si="50"/>
        <v>0</v>
      </c>
      <c r="AE106" s="182">
        <f t="shared" si="50"/>
        <v>0</v>
      </c>
      <c r="AF106" s="182">
        <f t="shared" si="50"/>
        <v>0</v>
      </c>
      <c r="AG106" s="182">
        <f t="shared" si="50"/>
        <v>0</v>
      </c>
      <c r="AH106" s="182">
        <f t="shared" si="39"/>
        <v>0</v>
      </c>
      <c r="AI106" s="182">
        <f t="shared" si="50"/>
        <v>0</v>
      </c>
      <c r="AJ106" s="182">
        <f t="shared" si="50"/>
        <v>0</v>
      </c>
      <c r="AK106" s="182">
        <f t="shared" si="40"/>
        <v>0</v>
      </c>
      <c r="AL106" s="182">
        <f t="shared" si="50"/>
        <v>180</v>
      </c>
      <c r="AM106" s="182">
        <f t="shared" si="50"/>
        <v>0</v>
      </c>
    </row>
    <row r="107" spans="1:39" ht="33.75" hidden="1" customHeight="1">
      <c r="A107" s="5" t="s">
        <v>68</v>
      </c>
      <c r="B107" s="25">
        <v>902</v>
      </c>
      <c r="C107" s="8" t="s">
        <v>37</v>
      </c>
      <c r="D107" s="8" t="s">
        <v>214</v>
      </c>
      <c r="E107" s="8"/>
      <c r="F107" s="6"/>
      <c r="G107" s="6"/>
      <c r="H107" s="6">
        <f t="shared" si="35"/>
        <v>0</v>
      </c>
      <c r="I107" s="6">
        <f t="shared" ref="I107:AJ107" si="51">I108</f>
        <v>0</v>
      </c>
      <c r="J107" s="6">
        <f t="shared" si="41"/>
        <v>0</v>
      </c>
      <c r="K107" s="6">
        <f t="shared" si="51"/>
        <v>0</v>
      </c>
      <c r="L107" s="6">
        <f t="shared" si="51"/>
        <v>0</v>
      </c>
      <c r="M107" s="6">
        <f t="shared" si="43"/>
        <v>0</v>
      </c>
      <c r="N107" s="6">
        <f t="shared" si="51"/>
        <v>0</v>
      </c>
      <c r="O107" s="6">
        <f t="shared" si="51"/>
        <v>0</v>
      </c>
      <c r="P107" s="6">
        <f t="shared" si="51"/>
        <v>0</v>
      </c>
      <c r="Q107" s="6">
        <f t="shared" si="51"/>
        <v>0</v>
      </c>
      <c r="R107" s="6">
        <f t="shared" si="51"/>
        <v>0</v>
      </c>
      <c r="S107" s="6">
        <f t="shared" si="51"/>
        <v>0</v>
      </c>
      <c r="T107" s="6">
        <f t="shared" si="51"/>
        <v>0</v>
      </c>
      <c r="U107" s="6">
        <f t="shared" si="51"/>
        <v>0</v>
      </c>
      <c r="V107" s="6">
        <f t="shared" si="44"/>
        <v>0</v>
      </c>
      <c r="W107" s="6">
        <f t="shared" si="51"/>
        <v>0</v>
      </c>
      <c r="X107" s="6">
        <f t="shared" si="51"/>
        <v>0</v>
      </c>
      <c r="Y107" s="6">
        <f t="shared" si="45"/>
        <v>0</v>
      </c>
      <c r="Z107" s="6">
        <f t="shared" si="51"/>
        <v>0</v>
      </c>
      <c r="AA107" s="6">
        <f t="shared" si="51"/>
        <v>0</v>
      </c>
      <c r="AB107" s="6">
        <f t="shared" si="46"/>
        <v>0</v>
      </c>
      <c r="AC107" s="6">
        <f t="shared" si="51"/>
        <v>0</v>
      </c>
      <c r="AD107" s="6">
        <f t="shared" si="51"/>
        <v>0</v>
      </c>
      <c r="AE107" s="6">
        <f t="shared" si="51"/>
        <v>0</v>
      </c>
      <c r="AF107" s="6">
        <f t="shared" si="51"/>
        <v>0</v>
      </c>
      <c r="AG107" s="6">
        <f t="shared" si="51"/>
        <v>0</v>
      </c>
      <c r="AH107" s="6">
        <f t="shared" si="39"/>
        <v>0</v>
      </c>
      <c r="AI107" s="6">
        <f t="shared" si="51"/>
        <v>0</v>
      </c>
      <c r="AJ107" s="6">
        <f t="shared" si="51"/>
        <v>0</v>
      </c>
      <c r="AK107" s="6">
        <f t="shared" si="40"/>
        <v>0</v>
      </c>
      <c r="AL107" s="131">
        <f>AL108</f>
        <v>180</v>
      </c>
      <c r="AM107" s="131">
        <f>AM108</f>
        <v>0</v>
      </c>
    </row>
    <row r="108" spans="1:39" ht="33.75" customHeight="1">
      <c r="A108" s="18" t="s">
        <v>213</v>
      </c>
      <c r="B108" s="25">
        <v>902</v>
      </c>
      <c r="C108" s="8" t="s">
        <v>37</v>
      </c>
      <c r="D108" s="8" t="s">
        <v>214</v>
      </c>
      <c r="E108" s="8" t="s">
        <v>69</v>
      </c>
      <c r="F108" s="6"/>
      <c r="G108" s="6"/>
      <c r="H108" s="6">
        <f t="shared" si="35"/>
        <v>0</v>
      </c>
      <c r="I108" s="6"/>
      <c r="J108" s="6">
        <f t="shared" si="41"/>
        <v>0</v>
      </c>
      <c r="K108" s="6"/>
      <c r="L108" s="6"/>
      <c r="M108" s="6">
        <f t="shared" si="43"/>
        <v>0</v>
      </c>
      <c r="N108" s="6"/>
      <c r="O108" s="6"/>
      <c r="P108" s="6">
        <f t="shared" si="36"/>
        <v>0</v>
      </c>
      <c r="Q108" s="6"/>
      <c r="R108" s="6"/>
      <c r="S108" s="6">
        <f t="shared" si="37"/>
        <v>0</v>
      </c>
      <c r="T108" s="6"/>
      <c r="U108" s="6"/>
      <c r="V108" s="6">
        <f t="shared" si="44"/>
        <v>0</v>
      </c>
      <c r="W108" s="6"/>
      <c r="X108" s="6"/>
      <c r="Y108" s="6">
        <f t="shared" si="45"/>
        <v>0</v>
      </c>
      <c r="Z108" s="6"/>
      <c r="AA108" s="6"/>
      <c r="AB108" s="6">
        <f t="shared" si="46"/>
        <v>0</v>
      </c>
      <c r="AC108" s="6"/>
      <c r="AD108" s="6"/>
      <c r="AE108" s="6">
        <f t="shared" si="48"/>
        <v>0</v>
      </c>
      <c r="AF108" s="6"/>
      <c r="AG108" s="6"/>
      <c r="AH108" s="6">
        <f t="shared" si="39"/>
        <v>0</v>
      </c>
      <c r="AI108" s="6"/>
      <c r="AJ108" s="6"/>
      <c r="AK108" s="6">
        <f t="shared" si="40"/>
        <v>0</v>
      </c>
      <c r="AL108" s="6">
        <v>180</v>
      </c>
      <c r="AM108" s="6"/>
    </row>
    <row r="109" spans="1:39" ht="33.75" customHeight="1">
      <c r="A109" s="1" t="s">
        <v>123</v>
      </c>
      <c r="B109" s="25">
        <v>902</v>
      </c>
      <c r="C109" s="8" t="s">
        <v>37</v>
      </c>
      <c r="D109" s="8" t="s">
        <v>155</v>
      </c>
      <c r="E109" s="8"/>
      <c r="F109" s="131">
        <f>F110</f>
        <v>0</v>
      </c>
      <c r="G109" s="131">
        <f>G110</f>
        <v>75.2</v>
      </c>
      <c r="H109" s="6">
        <f t="shared" si="35"/>
        <v>75.2</v>
      </c>
      <c r="I109" s="6">
        <f t="shared" ref="I109:AM109" si="52">I110</f>
        <v>0</v>
      </c>
      <c r="J109" s="6">
        <f t="shared" si="41"/>
        <v>75.2</v>
      </c>
      <c r="K109" s="6">
        <f t="shared" si="52"/>
        <v>0</v>
      </c>
      <c r="L109" s="6">
        <f t="shared" si="52"/>
        <v>0</v>
      </c>
      <c r="M109" s="6">
        <f t="shared" si="43"/>
        <v>75.2</v>
      </c>
      <c r="N109" s="6">
        <f t="shared" si="52"/>
        <v>0</v>
      </c>
      <c r="O109" s="6">
        <f t="shared" si="52"/>
        <v>0</v>
      </c>
      <c r="P109" s="6">
        <f t="shared" si="52"/>
        <v>75.2</v>
      </c>
      <c r="Q109" s="6">
        <f t="shared" si="52"/>
        <v>0</v>
      </c>
      <c r="R109" s="6">
        <f t="shared" si="52"/>
        <v>0</v>
      </c>
      <c r="S109" s="6">
        <f t="shared" si="52"/>
        <v>75.2</v>
      </c>
      <c r="T109" s="6">
        <f t="shared" si="52"/>
        <v>0</v>
      </c>
      <c r="U109" s="6">
        <f t="shared" si="52"/>
        <v>0</v>
      </c>
      <c r="V109" s="6">
        <f t="shared" si="44"/>
        <v>75.2</v>
      </c>
      <c r="W109" s="6">
        <f t="shared" si="52"/>
        <v>0</v>
      </c>
      <c r="X109" s="6">
        <f t="shared" si="52"/>
        <v>0</v>
      </c>
      <c r="Y109" s="6">
        <f t="shared" si="45"/>
        <v>75.2</v>
      </c>
      <c r="Z109" s="6">
        <f t="shared" si="52"/>
        <v>0</v>
      </c>
      <c r="AA109" s="6">
        <f t="shared" si="52"/>
        <v>0</v>
      </c>
      <c r="AB109" s="6">
        <f t="shared" si="46"/>
        <v>75.2</v>
      </c>
      <c r="AC109" s="6">
        <f t="shared" si="52"/>
        <v>0</v>
      </c>
      <c r="AD109" s="6">
        <f t="shared" si="52"/>
        <v>0</v>
      </c>
      <c r="AE109" s="6">
        <f t="shared" si="52"/>
        <v>75.2</v>
      </c>
      <c r="AF109" s="6">
        <f t="shared" si="52"/>
        <v>0</v>
      </c>
      <c r="AG109" s="6">
        <f t="shared" si="52"/>
        <v>0</v>
      </c>
      <c r="AH109" s="6">
        <f t="shared" si="39"/>
        <v>75.2</v>
      </c>
      <c r="AI109" s="6">
        <f t="shared" si="52"/>
        <v>0</v>
      </c>
      <c r="AJ109" s="6">
        <f t="shared" si="52"/>
        <v>0</v>
      </c>
      <c r="AK109" s="6">
        <f t="shared" si="40"/>
        <v>75.2</v>
      </c>
      <c r="AL109" s="131">
        <f t="shared" si="52"/>
        <v>75.2</v>
      </c>
      <c r="AM109" s="131">
        <f t="shared" si="52"/>
        <v>75.2</v>
      </c>
    </row>
    <row r="110" spans="1:39" ht="92.25" customHeight="1">
      <c r="A110" s="142" t="s">
        <v>196</v>
      </c>
      <c r="B110" s="25">
        <v>902</v>
      </c>
      <c r="C110" s="8" t="s">
        <v>37</v>
      </c>
      <c r="D110" s="8" t="s">
        <v>149</v>
      </c>
      <c r="E110" s="8"/>
      <c r="F110" s="131">
        <f>F111</f>
        <v>0</v>
      </c>
      <c r="G110" s="131">
        <f>G111</f>
        <v>75.2</v>
      </c>
      <c r="H110" s="6">
        <f t="shared" si="35"/>
        <v>75.2</v>
      </c>
      <c r="I110" s="6">
        <f t="shared" ref="I110:AM110" si="53">I111</f>
        <v>0</v>
      </c>
      <c r="J110" s="6">
        <f t="shared" si="41"/>
        <v>75.2</v>
      </c>
      <c r="K110" s="6">
        <f t="shared" si="53"/>
        <v>0</v>
      </c>
      <c r="L110" s="6">
        <f t="shared" si="53"/>
        <v>0</v>
      </c>
      <c r="M110" s="6">
        <f t="shared" si="43"/>
        <v>75.2</v>
      </c>
      <c r="N110" s="6">
        <f t="shared" si="53"/>
        <v>0</v>
      </c>
      <c r="O110" s="6">
        <f t="shared" si="53"/>
        <v>0</v>
      </c>
      <c r="P110" s="6">
        <f t="shared" si="53"/>
        <v>75.2</v>
      </c>
      <c r="Q110" s="6">
        <f t="shared" si="53"/>
        <v>0</v>
      </c>
      <c r="R110" s="6">
        <f t="shared" si="53"/>
        <v>0</v>
      </c>
      <c r="S110" s="6">
        <f t="shared" si="53"/>
        <v>75.2</v>
      </c>
      <c r="T110" s="6">
        <f t="shared" si="53"/>
        <v>0</v>
      </c>
      <c r="U110" s="6">
        <f t="shared" si="53"/>
        <v>0</v>
      </c>
      <c r="V110" s="6">
        <f t="shared" si="44"/>
        <v>75.2</v>
      </c>
      <c r="W110" s="6">
        <f t="shared" si="53"/>
        <v>0</v>
      </c>
      <c r="X110" s="6">
        <f t="shared" si="53"/>
        <v>0</v>
      </c>
      <c r="Y110" s="6">
        <f t="shared" si="45"/>
        <v>75.2</v>
      </c>
      <c r="Z110" s="6">
        <f t="shared" si="53"/>
        <v>0</v>
      </c>
      <c r="AA110" s="6">
        <f t="shared" si="53"/>
        <v>0</v>
      </c>
      <c r="AB110" s="6">
        <f t="shared" si="46"/>
        <v>75.2</v>
      </c>
      <c r="AC110" s="6">
        <f t="shared" si="53"/>
        <v>0</v>
      </c>
      <c r="AD110" s="6">
        <f t="shared" si="53"/>
        <v>0</v>
      </c>
      <c r="AE110" s="6">
        <f t="shared" si="53"/>
        <v>75.2</v>
      </c>
      <c r="AF110" s="6">
        <f t="shared" si="53"/>
        <v>0</v>
      </c>
      <c r="AG110" s="6">
        <f t="shared" si="53"/>
        <v>0</v>
      </c>
      <c r="AH110" s="6">
        <f t="shared" si="39"/>
        <v>75.2</v>
      </c>
      <c r="AI110" s="6">
        <f t="shared" si="53"/>
        <v>0</v>
      </c>
      <c r="AJ110" s="6">
        <f t="shared" si="53"/>
        <v>0</v>
      </c>
      <c r="AK110" s="6">
        <f t="shared" si="40"/>
        <v>75.2</v>
      </c>
      <c r="AL110" s="131">
        <f t="shared" si="53"/>
        <v>75.2</v>
      </c>
      <c r="AM110" s="131">
        <f t="shared" si="53"/>
        <v>75.2</v>
      </c>
    </row>
    <row r="111" spans="1:39" ht="33.75" customHeight="1">
      <c r="A111" s="73" t="s">
        <v>10</v>
      </c>
      <c r="B111" s="25">
        <v>902</v>
      </c>
      <c r="C111" s="8" t="s">
        <v>37</v>
      </c>
      <c r="D111" s="8" t="s">
        <v>149</v>
      </c>
      <c r="E111" s="8" t="s">
        <v>11</v>
      </c>
      <c r="F111" s="6"/>
      <c r="G111" s="6">
        <v>75.2</v>
      </c>
      <c r="H111" s="6">
        <f t="shared" si="35"/>
        <v>75.2</v>
      </c>
      <c r="I111" s="6"/>
      <c r="J111" s="6">
        <f t="shared" si="41"/>
        <v>75.2</v>
      </c>
      <c r="K111" s="6"/>
      <c r="L111" s="6"/>
      <c r="M111" s="6">
        <f t="shared" si="43"/>
        <v>75.2</v>
      </c>
      <c r="N111" s="6"/>
      <c r="O111" s="6"/>
      <c r="P111" s="6">
        <f t="shared" si="36"/>
        <v>75.2</v>
      </c>
      <c r="Q111" s="6"/>
      <c r="R111" s="6"/>
      <c r="S111" s="6">
        <f t="shared" si="37"/>
        <v>75.2</v>
      </c>
      <c r="T111" s="6"/>
      <c r="U111" s="6"/>
      <c r="V111" s="6">
        <f t="shared" si="44"/>
        <v>75.2</v>
      </c>
      <c r="W111" s="6"/>
      <c r="X111" s="6"/>
      <c r="Y111" s="6">
        <f t="shared" si="45"/>
        <v>75.2</v>
      </c>
      <c r="Z111" s="6"/>
      <c r="AA111" s="6"/>
      <c r="AB111" s="6">
        <f t="shared" si="46"/>
        <v>75.2</v>
      </c>
      <c r="AC111" s="6"/>
      <c r="AD111" s="6"/>
      <c r="AE111" s="6">
        <f t="shared" si="48"/>
        <v>75.2</v>
      </c>
      <c r="AF111" s="6"/>
      <c r="AG111" s="6"/>
      <c r="AH111" s="6">
        <f t="shared" si="39"/>
        <v>75.2</v>
      </c>
      <c r="AI111" s="6"/>
      <c r="AJ111" s="6"/>
      <c r="AK111" s="6">
        <f t="shared" si="40"/>
        <v>75.2</v>
      </c>
      <c r="AL111" s="6">
        <v>75.2</v>
      </c>
      <c r="AM111" s="6">
        <v>75.2</v>
      </c>
    </row>
    <row r="112" spans="1:39" ht="33.75" hidden="1" customHeight="1">
      <c r="A112" s="73" t="s">
        <v>197</v>
      </c>
      <c r="B112" s="25">
        <v>902</v>
      </c>
      <c r="C112" s="8" t="s">
        <v>37</v>
      </c>
      <c r="D112" s="8" t="s">
        <v>38</v>
      </c>
      <c r="E112" s="8"/>
      <c r="F112" s="6"/>
      <c r="G112" s="6"/>
      <c r="H112" s="6">
        <f t="shared" si="35"/>
        <v>0</v>
      </c>
      <c r="I112" s="6">
        <f>I113</f>
        <v>0</v>
      </c>
      <c r="J112" s="6">
        <f t="shared" si="41"/>
        <v>0</v>
      </c>
      <c r="K112" s="6">
        <f>K113</f>
        <v>0</v>
      </c>
      <c r="L112" s="6">
        <f>L113</f>
        <v>0</v>
      </c>
      <c r="M112" s="6">
        <f t="shared" si="43"/>
        <v>0</v>
      </c>
      <c r="N112" s="6">
        <f>N113</f>
        <v>0</v>
      </c>
      <c r="O112" s="6">
        <f>O113</f>
        <v>0</v>
      </c>
      <c r="P112" s="6">
        <f t="shared" si="36"/>
        <v>0</v>
      </c>
      <c r="Q112" s="6">
        <f>Q113</f>
        <v>0</v>
      </c>
      <c r="R112" s="6">
        <f>R113</f>
        <v>0</v>
      </c>
      <c r="S112" s="6">
        <f t="shared" si="37"/>
        <v>0</v>
      </c>
      <c r="T112" s="6">
        <f>T113</f>
        <v>0</v>
      </c>
      <c r="U112" s="6">
        <f>U113</f>
        <v>0</v>
      </c>
      <c r="V112" s="6">
        <f t="shared" si="44"/>
        <v>0</v>
      </c>
      <c r="W112" s="6">
        <f>W113</f>
        <v>0</v>
      </c>
      <c r="X112" s="6">
        <f>X113</f>
        <v>0</v>
      </c>
      <c r="Y112" s="6">
        <f t="shared" si="45"/>
        <v>0</v>
      </c>
      <c r="Z112" s="6">
        <f>Z113</f>
        <v>0</v>
      </c>
      <c r="AA112" s="6">
        <f>AA113</f>
        <v>0</v>
      </c>
      <c r="AB112" s="6">
        <f t="shared" si="46"/>
        <v>0</v>
      </c>
      <c r="AC112" s="6">
        <f>AC113</f>
        <v>0</v>
      </c>
      <c r="AD112" s="6">
        <f>AD113</f>
        <v>0</v>
      </c>
      <c r="AE112" s="6">
        <f t="shared" si="48"/>
        <v>0</v>
      </c>
      <c r="AF112" s="6">
        <f>AF113</f>
        <v>0</v>
      </c>
      <c r="AG112" s="6">
        <f>AG113</f>
        <v>0</v>
      </c>
      <c r="AH112" s="6">
        <f t="shared" si="39"/>
        <v>0</v>
      </c>
      <c r="AI112" s="6">
        <f>AI113</f>
        <v>0</v>
      </c>
      <c r="AJ112" s="6">
        <f>AJ113</f>
        <v>0</v>
      </c>
      <c r="AK112" s="6">
        <f t="shared" si="40"/>
        <v>0</v>
      </c>
      <c r="AL112" s="6">
        <f>AL113</f>
        <v>0</v>
      </c>
      <c r="AM112" s="6">
        <f>AM113</f>
        <v>0</v>
      </c>
    </row>
    <row r="113" spans="1:39" ht="33.75" hidden="1" customHeight="1">
      <c r="A113" s="73" t="s">
        <v>16</v>
      </c>
      <c r="B113" s="25">
        <v>902</v>
      </c>
      <c r="C113" s="8" t="s">
        <v>37</v>
      </c>
      <c r="D113" s="8" t="s">
        <v>38</v>
      </c>
      <c r="E113" s="8" t="s">
        <v>11</v>
      </c>
      <c r="F113" s="6"/>
      <c r="G113" s="6"/>
      <c r="H113" s="6">
        <f t="shared" si="35"/>
        <v>0</v>
      </c>
      <c r="I113" s="6"/>
      <c r="J113" s="6">
        <f t="shared" si="41"/>
        <v>0</v>
      </c>
      <c r="K113" s="6"/>
      <c r="L113" s="6"/>
      <c r="M113" s="6">
        <f t="shared" si="43"/>
        <v>0</v>
      </c>
      <c r="N113" s="6"/>
      <c r="O113" s="6"/>
      <c r="P113" s="6">
        <f t="shared" si="36"/>
        <v>0</v>
      </c>
      <c r="Q113" s="6"/>
      <c r="R113" s="6"/>
      <c r="S113" s="6">
        <f t="shared" si="37"/>
        <v>0</v>
      </c>
      <c r="T113" s="6"/>
      <c r="U113" s="6"/>
      <c r="V113" s="6">
        <f t="shared" si="44"/>
        <v>0</v>
      </c>
      <c r="W113" s="6"/>
      <c r="X113" s="6"/>
      <c r="Y113" s="6">
        <f t="shared" si="45"/>
        <v>0</v>
      </c>
      <c r="Z113" s="6"/>
      <c r="AA113" s="6"/>
      <c r="AB113" s="6">
        <f t="shared" si="46"/>
        <v>0</v>
      </c>
      <c r="AC113" s="6"/>
      <c r="AD113" s="6"/>
      <c r="AE113" s="6">
        <f t="shared" si="48"/>
        <v>0</v>
      </c>
      <c r="AF113" s="6"/>
      <c r="AG113" s="6"/>
      <c r="AH113" s="6">
        <f t="shared" si="39"/>
        <v>0</v>
      </c>
      <c r="AI113" s="6"/>
      <c r="AJ113" s="6"/>
      <c r="AK113" s="6">
        <f t="shared" si="40"/>
        <v>0</v>
      </c>
      <c r="AL113" s="6"/>
      <c r="AM113" s="6"/>
    </row>
    <row r="114" spans="1:39" ht="33.75" hidden="1" customHeight="1">
      <c r="A114" s="1" t="s">
        <v>68</v>
      </c>
      <c r="B114" s="25">
        <v>902</v>
      </c>
      <c r="C114" s="8" t="s">
        <v>37</v>
      </c>
      <c r="D114" s="8" t="s">
        <v>155</v>
      </c>
      <c r="E114" s="8" t="s">
        <v>69</v>
      </c>
      <c r="F114" s="6"/>
      <c r="G114" s="6"/>
      <c r="H114" s="6">
        <f t="shared" si="35"/>
        <v>0</v>
      </c>
      <c r="I114" s="6"/>
      <c r="J114" s="6">
        <f t="shared" si="41"/>
        <v>0</v>
      </c>
      <c r="K114" s="6"/>
      <c r="L114" s="6"/>
      <c r="M114" s="6">
        <f t="shared" si="43"/>
        <v>0</v>
      </c>
      <c r="N114" s="6"/>
      <c r="O114" s="6"/>
      <c r="P114" s="6">
        <f t="shared" si="36"/>
        <v>0</v>
      </c>
      <c r="Q114" s="6"/>
      <c r="R114" s="6"/>
      <c r="S114" s="6">
        <f t="shared" si="37"/>
        <v>0</v>
      </c>
      <c r="T114" s="6"/>
      <c r="U114" s="6"/>
      <c r="V114" s="6">
        <f t="shared" si="44"/>
        <v>0</v>
      </c>
      <c r="W114" s="6"/>
      <c r="X114" s="6"/>
      <c r="Y114" s="6">
        <f t="shared" si="45"/>
        <v>0</v>
      </c>
      <c r="Z114" s="6"/>
      <c r="AA114" s="6"/>
      <c r="AB114" s="6">
        <f t="shared" si="46"/>
        <v>0</v>
      </c>
      <c r="AC114" s="6"/>
      <c r="AD114" s="6"/>
      <c r="AE114" s="6">
        <f t="shared" si="48"/>
        <v>0</v>
      </c>
      <c r="AF114" s="6"/>
      <c r="AG114" s="6"/>
      <c r="AH114" s="6">
        <f t="shared" si="39"/>
        <v>0</v>
      </c>
      <c r="AI114" s="6"/>
      <c r="AJ114" s="6"/>
      <c r="AK114" s="6">
        <f t="shared" si="40"/>
        <v>0</v>
      </c>
      <c r="AL114" s="6"/>
      <c r="AM114" s="6"/>
    </row>
    <row r="115" spans="1:39" s="53" customFormat="1" ht="33.75" customHeight="1">
      <c r="A115" s="58" t="s">
        <v>39</v>
      </c>
      <c r="B115" s="66">
        <v>902</v>
      </c>
      <c r="C115" s="56" t="s">
        <v>40</v>
      </c>
      <c r="D115" s="56"/>
      <c r="E115" s="56"/>
      <c r="F115" s="130">
        <f>F116</f>
        <v>930</v>
      </c>
      <c r="G115" s="130">
        <f>G116</f>
        <v>0</v>
      </c>
      <c r="H115" s="26">
        <f t="shared" si="35"/>
        <v>930</v>
      </c>
      <c r="I115" s="26">
        <f>I116</f>
        <v>0</v>
      </c>
      <c r="J115" s="26">
        <f t="shared" si="41"/>
        <v>930</v>
      </c>
      <c r="K115" s="26">
        <f>K116</f>
        <v>0</v>
      </c>
      <c r="L115" s="26">
        <f>L116</f>
        <v>0</v>
      </c>
      <c r="M115" s="26">
        <f t="shared" si="43"/>
        <v>930</v>
      </c>
      <c r="N115" s="26">
        <f>N116</f>
        <v>0</v>
      </c>
      <c r="O115" s="26">
        <f>O116</f>
        <v>0</v>
      </c>
      <c r="P115" s="26">
        <f t="shared" si="36"/>
        <v>930</v>
      </c>
      <c r="Q115" s="26">
        <f>Q116</f>
        <v>0</v>
      </c>
      <c r="R115" s="26">
        <f>R116</f>
        <v>0</v>
      </c>
      <c r="S115" s="26">
        <f t="shared" si="37"/>
        <v>930</v>
      </c>
      <c r="T115" s="26">
        <f>T116</f>
        <v>0</v>
      </c>
      <c r="U115" s="26">
        <f>U116</f>
        <v>0</v>
      </c>
      <c r="V115" s="26">
        <f t="shared" si="44"/>
        <v>930</v>
      </c>
      <c r="W115" s="26">
        <f>W116</f>
        <v>0</v>
      </c>
      <c r="X115" s="26">
        <f>X116</f>
        <v>0</v>
      </c>
      <c r="Y115" s="26">
        <f t="shared" si="45"/>
        <v>930</v>
      </c>
      <c r="Z115" s="26">
        <f>Z116</f>
        <v>0</v>
      </c>
      <c r="AA115" s="26">
        <f>AA116</f>
        <v>0</v>
      </c>
      <c r="AB115" s="26">
        <f t="shared" si="46"/>
        <v>930</v>
      </c>
      <c r="AC115" s="26">
        <f>AC116</f>
        <v>0</v>
      </c>
      <c r="AD115" s="26">
        <f>AD116</f>
        <v>0</v>
      </c>
      <c r="AE115" s="26">
        <f t="shared" ref="AE115:AE125" si="54">AB115+AC115+AD115</f>
        <v>930</v>
      </c>
      <c r="AF115" s="26">
        <f>AF116</f>
        <v>0</v>
      </c>
      <c r="AG115" s="26">
        <f>AG116</f>
        <v>0</v>
      </c>
      <c r="AH115" s="26">
        <f t="shared" si="39"/>
        <v>930</v>
      </c>
      <c r="AI115" s="26">
        <f>AI116</f>
        <v>0</v>
      </c>
      <c r="AJ115" s="26">
        <f>AJ116</f>
        <v>0</v>
      </c>
      <c r="AK115" s="26">
        <f t="shared" si="40"/>
        <v>930</v>
      </c>
      <c r="AL115" s="130">
        <f>AL116</f>
        <v>920</v>
      </c>
      <c r="AM115" s="130">
        <f>AM116</f>
        <v>920</v>
      </c>
    </row>
    <row r="116" spans="1:39" ht="33.75" customHeight="1">
      <c r="A116" s="1" t="s">
        <v>123</v>
      </c>
      <c r="B116" s="25">
        <v>902</v>
      </c>
      <c r="C116" s="8" t="s">
        <v>40</v>
      </c>
      <c r="D116" s="8" t="s">
        <v>155</v>
      </c>
      <c r="E116" s="8"/>
      <c r="F116" s="131">
        <f>F119+F121</f>
        <v>930</v>
      </c>
      <c r="G116" s="131">
        <f>G117+G118+G119</f>
        <v>0</v>
      </c>
      <c r="H116" s="6">
        <f t="shared" si="35"/>
        <v>930</v>
      </c>
      <c r="I116" s="6">
        <f>I117+I118+I119+I120</f>
        <v>0</v>
      </c>
      <c r="J116" s="6">
        <f t="shared" si="41"/>
        <v>930</v>
      </c>
      <c r="K116" s="6">
        <f>K117+K118+K119</f>
        <v>0</v>
      </c>
      <c r="L116" s="6">
        <f>L117+L118+L119</f>
        <v>0</v>
      </c>
      <c r="M116" s="6">
        <f t="shared" si="43"/>
        <v>930</v>
      </c>
      <c r="N116" s="6">
        <f>N117+N118+N119</f>
        <v>0</v>
      </c>
      <c r="O116" s="6">
        <f>O117+O118+O119</f>
        <v>0</v>
      </c>
      <c r="P116" s="6">
        <f t="shared" si="36"/>
        <v>930</v>
      </c>
      <c r="Q116" s="6">
        <f>Q117+Q118+Q119</f>
        <v>0</v>
      </c>
      <c r="R116" s="6">
        <f>R117+R118+R119</f>
        <v>0</v>
      </c>
      <c r="S116" s="6">
        <f t="shared" si="37"/>
        <v>930</v>
      </c>
      <c r="T116" s="6">
        <f>T117+T118+T119</f>
        <v>0</v>
      </c>
      <c r="U116" s="6">
        <f>U117+U118+U119</f>
        <v>0</v>
      </c>
      <c r="V116" s="6">
        <f t="shared" si="44"/>
        <v>930</v>
      </c>
      <c r="W116" s="6">
        <f>W117+W118+W119</f>
        <v>0</v>
      </c>
      <c r="X116" s="6">
        <f>X117+X118+X119</f>
        <v>0</v>
      </c>
      <c r="Y116" s="6">
        <f t="shared" si="45"/>
        <v>930</v>
      </c>
      <c r="Z116" s="6">
        <f>Z117+Z118+Z119</f>
        <v>0</v>
      </c>
      <c r="AA116" s="6">
        <f>AA117+AA118+AA119</f>
        <v>0</v>
      </c>
      <c r="AB116" s="6">
        <f t="shared" si="46"/>
        <v>930</v>
      </c>
      <c r="AC116" s="6">
        <f>AC117+AC118+AC119</f>
        <v>0</v>
      </c>
      <c r="AD116" s="6">
        <f>AD117+AD118+AD119</f>
        <v>0</v>
      </c>
      <c r="AE116" s="6">
        <f t="shared" si="54"/>
        <v>930</v>
      </c>
      <c r="AF116" s="6">
        <f>AF117+AF118+AF119</f>
        <v>0</v>
      </c>
      <c r="AG116" s="6">
        <f>AG117+AG118+AG119</f>
        <v>0</v>
      </c>
      <c r="AH116" s="6">
        <f t="shared" si="39"/>
        <v>930</v>
      </c>
      <c r="AI116" s="6">
        <f>AI117+AI118+AI119</f>
        <v>0</v>
      </c>
      <c r="AJ116" s="6">
        <f>AJ117+AJ118+AJ119</f>
        <v>0</v>
      </c>
      <c r="AK116" s="6">
        <f t="shared" si="40"/>
        <v>930</v>
      </c>
      <c r="AL116" s="131">
        <f t="shared" ref="AL116:AM116" si="55">AL119+AL121</f>
        <v>920</v>
      </c>
      <c r="AM116" s="131">
        <f t="shared" si="55"/>
        <v>920</v>
      </c>
    </row>
    <row r="117" spans="1:39" ht="63.75" hidden="1" customHeight="1">
      <c r="A117" s="7" t="s">
        <v>125</v>
      </c>
      <c r="B117" s="25">
        <v>902</v>
      </c>
      <c r="C117" s="8" t="s">
        <v>40</v>
      </c>
      <c r="D117" s="8" t="s">
        <v>155</v>
      </c>
      <c r="E117" s="8" t="s">
        <v>9</v>
      </c>
      <c r="F117" s="6"/>
      <c r="G117" s="6"/>
      <c r="H117" s="6">
        <f t="shared" si="35"/>
        <v>0</v>
      </c>
      <c r="I117" s="6"/>
      <c r="J117" s="6">
        <f t="shared" si="41"/>
        <v>0</v>
      </c>
      <c r="K117" s="6"/>
      <c r="L117" s="6"/>
      <c r="M117" s="6">
        <f t="shared" si="43"/>
        <v>0</v>
      </c>
      <c r="N117" s="6"/>
      <c r="O117" s="6"/>
      <c r="P117" s="6">
        <f t="shared" si="36"/>
        <v>0</v>
      </c>
      <c r="Q117" s="6"/>
      <c r="R117" s="6"/>
      <c r="S117" s="6">
        <f t="shared" si="37"/>
        <v>0</v>
      </c>
      <c r="T117" s="6"/>
      <c r="U117" s="6"/>
      <c r="V117" s="6">
        <f t="shared" si="44"/>
        <v>0</v>
      </c>
      <c r="W117" s="6"/>
      <c r="X117" s="6"/>
      <c r="Y117" s="6">
        <f t="shared" si="45"/>
        <v>0</v>
      </c>
      <c r="Z117" s="6"/>
      <c r="AA117" s="6"/>
      <c r="AB117" s="6">
        <f t="shared" si="46"/>
        <v>0</v>
      </c>
      <c r="AC117" s="6"/>
      <c r="AD117" s="6"/>
      <c r="AE117" s="6">
        <f t="shared" si="54"/>
        <v>0</v>
      </c>
      <c r="AF117" s="6"/>
      <c r="AG117" s="6"/>
      <c r="AH117" s="6">
        <f t="shared" si="39"/>
        <v>0</v>
      </c>
      <c r="AI117" s="6"/>
      <c r="AJ117" s="6"/>
      <c r="AK117" s="6">
        <f t="shared" si="40"/>
        <v>0</v>
      </c>
      <c r="AL117" s="6"/>
      <c r="AM117" s="6"/>
    </row>
    <row r="118" spans="1:39" ht="33.75" hidden="1" customHeight="1">
      <c r="A118" s="7" t="s">
        <v>10</v>
      </c>
      <c r="B118" s="25">
        <v>902</v>
      </c>
      <c r="C118" s="8" t="s">
        <v>40</v>
      </c>
      <c r="D118" s="8" t="s">
        <v>155</v>
      </c>
      <c r="E118" s="8" t="s">
        <v>11</v>
      </c>
      <c r="F118" s="6"/>
      <c r="G118" s="6"/>
      <c r="H118" s="6">
        <f t="shared" si="35"/>
        <v>0</v>
      </c>
      <c r="I118" s="6"/>
      <c r="J118" s="6">
        <f t="shared" si="41"/>
        <v>0</v>
      </c>
      <c r="K118" s="6"/>
      <c r="L118" s="6"/>
      <c r="M118" s="6">
        <f t="shared" si="43"/>
        <v>0</v>
      </c>
      <c r="N118" s="6"/>
      <c r="O118" s="6"/>
      <c r="P118" s="6">
        <f t="shared" si="36"/>
        <v>0</v>
      </c>
      <c r="Q118" s="6"/>
      <c r="R118" s="6"/>
      <c r="S118" s="6">
        <f t="shared" si="37"/>
        <v>0</v>
      </c>
      <c r="T118" s="6"/>
      <c r="U118" s="6"/>
      <c r="V118" s="6">
        <f t="shared" si="44"/>
        <v>0</v>
      </c>
      <c r="W118" s="6"/>
      <c r="X118" s="6"/>
      <c r="Y118" s="6">
        <f t="shared" si="45"/>
        <v>0</v>
      </c>
      <c r="Z118" s="6"/>
      <c r="AA118" s="6"/>
      <c r="AB118" s="6">
        <f t="shared" si="46"/>
        <v>0</v>
      </c>
      <c r="AC118" s="6"/>
      <c r="AD118" s="6"/>
      <c r="AE118" s="6">
        <f t="shared" si="54"/>
        <v>0</v>
      </c>
      <c r="AF118" s="6"/>
      <c r="AG118" s="6"/>
      <c r="AH118" s="6">
        <f t="shared" si="39"/>
        <v>0</v>
      </c>
      <c r="AI118" s="6"/>
      <c r="AJ118" s="6"/>
      <c r="AK118" s="6">
        <f t="shared" si="40"/>
        <v>0</v>
      </c>
      <c r="AL118" s="6"/>
      <c r="AM118" s="6"/>
    </row>
    <row r="119" spans="1:39" ht="33.75" customHeight="1">
      <c r="A119" s="1" t="s">
        <v>245</v>
      </c>
      <c r="B119" s="25">
        <v>902</v>
      </c>
      <c r="C119" s="8" t="s">
        <v>40</v>
      </c>
      <c r="D119" s="8" t="s">
        <v>155</v>
      </c>
      <c r="E119" s="8" t="s">
        <v>20</v>
      </c>
      <c r="F119" s="6">
        <v>920</v>
      </c>
      <c r="G119" s="6"/>
      <c r="H119" s="6">
        <f t="shared" si="35"/>
        <v>920</v>
      </c>
      <c r="I119" s="6"/>
      <c r="J119" s="6">
        <f t="shared" si="41"/>
        <v>920</v>
      </c>
      <c r="K119" s="6"/>
      <c r="L119" s="6"/>
      <c r="M119" s="6">
        <f t="shared" si="43"/>
        <v>920</v>
      </c>
      <c r="N119" s="6"/>
      <c r="O119" s="6"/>
      <c r="P119" s="6">
        <f t="shared" si="36"/>
        <v>920</v>
      </c>
      <c r="Q119" s="6"/>
      <c r="R119" s="6"/>
      <c r="S119" s="6">
        <f t="shared" si="37"/>
        <v>920</v>
      </c>
      <c r="T119" s="6"/>
      <c r="U119" s="6"/>
      <c r="V119" s="6">
        <f t="shared" si="44"/>
        <v>920</v>
      </c>
      <c r="W119" s="6"/>
      <c r="X119" s="6"/>
      <c r="Y119" s="6">
        <f t="shared" si="45"/>
        <v>920</v>
      </c>
      <c r="Z119" s="6"/>
      <c r="AA119" s="6"/>
      <c r="AB119" s="6">
        <f t="shared" si="46"/>
        <v>920</v>
      </c>
      <c r="AC119" s="6"/>
      <c r="AD119" s="6"/>
      <c r="AE119" s="6">
        <f t="shared" si="54"/>
        <v>920</v>
      </c>
      <c r="AF119" s="6"/>
      <c r="AG119" s="6"/>
      <c r="AH119" s="6">
        <f t="shared" si="39"/>
        <v>920</v>
      </c>
      <c r="AI119" s="6"/>
      <c r="AJ119" s="6"/>
      <c r="AK119" s="6">
        <f t="shared" si="40"/>
        <v>920</v>
      </c>
      <c r="AL119" s="6">
        <v>920</v>
      </c>
      <c r="AM119" s="6">
        <v>920</v>
      </c>
    </row>
    <row r="120" spans="1:39" ht="33.75" hidden="1" customHeight="1">
      <c r="A120" s="1" t="s">
        <v>245</v>
      </c>
      <c r="B120" s="25">
        <v>902</v>
      </c>
      <c r="C120" s="8" t="s">
        <v>40</v>
      </c>
      <c r="D120" s="8" t="s">
        <v>155</v>
      </c>
      <c r="E120" s="8" t="s">
        <v>20</v>
      </c>
      <c r="F120" s="6"/>
      <c r="G120" s="6"/>
      <c r="H120" s="6">
        <f t="shared" si="35"/>
        <v>0</v>
      </c>
      <c r="I120" s="6"/>
      <c r="J120" s="6">
        <f t="shared" si="41"/>
        <v>0</v>
      </c>
      <c r="K120" s="6"/>
      <c r="L120" s="6"/>
      <c r="M120" s="6">
        <f t="shared" si="43"/>
        <v>0</v>
      </c>
      <c r="N120" s="6"/>
      <c r="O120" s="6"/>
      <c r="P120" s="6">
        <f t="shared" si="36"/>
        <v>0</v>
      </c>
      <c r="Q120" s="6"/>
      <c r="R120" s="6"/>
      <c r="S120" s="6">
        <f t="shared" si="37"/>
        <v>0</v>
      </c>
      <c r="T120" s="6"/>
      <c r="U120" s="6"/>
      <c r="V120" s="6">
        <f t="shared" si="44"/>
        <v>0</v>
      </c>
      <c r="W120" s="6"/>
      <c r="X120" s="6"/>
      <c r="Y120" s="6">
        <f t="shared" si="45"/>
        <v>0</v>
      </c>
      <c r="Z120" s="6"/>
      <c r="AA120" s="6"/>
      <c r="AB120" s="6">
        <f t="shared" si="46"/>
        <v>0</v>
      </c>
      <c r="AC120" s="6"/>
      <c r="AD120" s="6"/>
      <c r="AE120" s="6">
        <f t="shared" si="54"/>
        <v>0</v>
      </c>
      <c r="AF120" s="6"/>
      <c r="AG120" s="6"/>
      <c r="AH120" s="6">
        <f t="shared" si="39"/>
        <v>0</v>
      </c>
      <c r="AI120" s="6"/>
      <c r="AJ120" s="6"/>
      <c r="AK120" s="6">
        <f t="shared" si="40"/>
        <v>0</v>
      </c>
      <c r="AL120" s="6"/>
      <c r="AM120" s="6"/>
    </row>
    <row r="121" spans="1:39" ht="33.75" customHeight="1">
      <c r="A121" s="157" t="s">
        <v>336</v>
      </c>
      <c r="B121" s="25">
        <v>902</v>
      </c>
      <c r="C121" s="8" t="s">
        <v>40</v>
      </c>
      <c r="D121" s="8" t="s">
        <v>155</v>
      </c>
      <c r="E121" s="8" t="s">
        <v>20</v>
      </c>
      <c r="F121" s="6">
        <v>10</v>
      </c>
      <c r="G121" s="6"/>
      <c r="H121" s="6">
        <f t="shared" si="35"/>
        <v>10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</row>
    <row r="122" spans="1:39" s="53" customFormat="1" ht="33.75" customHeight="1">
      <c r="A122" s="185" t="s">
        <v>41</v>
      </c>
      <c r="B122" s="89">
        <v>902</v>
      </c>
      <c r="C122" s="56" t="s">
        <v>42</v>
      </c>
      <c r="D122" s="56"/>
      <c r="E122" s="56"/>
      <c r="F122" s="130">
        <f>F123</f>
        <v>841.4</v>
      </c>
      <c r="G122" s="130">
        <f>G123</f>
        <v>12000</v>
      </c>
      <c r="H122" s="26">
        <f t="shared" si="35"/>
        <v>12841.4</v>
      </c>
      <c r="I122" s="26">
        <f>I123</f>
        <v>0</v>
      </c>
      <c r="J122" s="26">
        <f t="shared" si="41"/>
        <v>12841.4</v>
      </c>
      <c r="K122" s="26">
        <f>K123</f>
        <v>0</v>
      </c>
      <c r="L122" s="26">
        <f>L123</f>
        <v>0</v>
      </c>
      <c r="M122" s="26">
        <f t="shared" si="43"/>
        <v>12841.4</v>
      </c>
      <c r="N122" s="26">
        <f>N123</f>
        <v>0</v>
      </c>
      <c r="O122" s="26">
        <f>O123</f>
        <v>0</v>
      </c>
      <c r="P122" s="26">
        <f t="shared" si="36"/>
        <v>12841.4</v>
      </c>
      <c r="Q122" s="26">
        <f>Q123</f>
        <v>0</v>
      </c>
      <c r="R122" s="26">
        <f>R123</f>
        <v>0</v>
      </c>
      <c r="S122" s="26">
        <f t="shared" si="37"/>
        <v>12841.4</v>
      </c>
      <c r="T122" s="26">
        <f>T123</f>
        <v>0</v>
      </c>
      <c r="U122" s="26">
        <f>U123</f>
        <v>0</v>
      </c>
      <c r="V122" s="26">
        <f t="shared" si="44"/>
        <v>12841.4</v>
      </c>
      <c r="W122" s="26">
        <f>W123</f>
        <v>0</v>
      </c>
      <c r="X122" s="26">
        <f>X123</f>
        <v>0</v>
      </c>
      <c r="Y122" s="26">
        <f t="shared" si="45"/>
        <v>12841.4</v>
      </c>
      <c r="Z122" s="26">
        <f>Z123</f>
        <v>0</v>
      </c>
      <c r="AA122" s="26">
        <f>AA123</f>
        <v>0</v>
      </c>
      <c r="AB122" s="26">
        <f t="shared" si="46"/>
        <v>12841.4</v>
      </c>
      <c r="AC122" s="26">
        <f>AC123</f>
        <v>0</v>
      </c>
      <c r="AD122" s="26">
        <f>AD123</f>
        <v>0</v>
      </c>
      <c r="AE122" s="26">
        <f t="shared" si="54"/>
        <v>12841.4</v>
      </c>
      <c r="AF122" s="26">
        <f>AF123</f>
        <v>0</v>
      </c>
      <c r="AG122" s="26">
        <f>AG123</f>
        <v>0</v>
      </c>
      <c r="AH122" s="26">
        <f t="shared" si="39"/>
        <v>12841.4</v>
      </c>
      <c r="AI122" s="26">
        <f>AI123</f>
        <v>0</v>
      </c>
      <c r="AJ122" s="26">
        <f>AJ123</f>
        <v>0</v>
      </c>
      <c r="AK122" s="26">
        <f t="shared" si="40"/>
        <v>12841.4</v>
      </c>
      <c r="AL122" s="130">
        <f>AL123</f>
        <v>1639.9</v>
      </c>
      <c r="AM122" s="130">
        <f>AM123</f>
        <v>1446.7</v>
      </c>
    </row>
    <row r="123" spans="1:39" ht="33.75" customHeight="1">
      <c r="A123" s="1" t="s">
        <v>123</v>
      </c>
      <c r="B123" s="36">
        <v>902</v>
      </c>
      <c r="C123" s="8" t="s">
        <v>42</v>
      </c>
      <c r="D123" s="8" t="s">
        <v>155</v>
      </c>
      <c r="E123" s="8"/>
      <c r="F123" s="131">
        <f>F125+F126</f>
        <v>841.4</v>
      </c>
      <c r="G123" s="131">
        <f>G125+G126</f>
        <v>12000</v>
      </c>
      <c r="H123" s="6">
        <f t="shared" si="35"/>
        <v>12841.4</v>
      </c>
      <c r="I123" s="6">
        <f>I124</f>
        <v>0</v>
      </c>
      <c r="J123" s="6">
        <f t="shared" si="41"/>
        <v>12841.4</v>
      </c>
      <c r="K123" s="6">
        <f>K124</f>
        <v>0</v>
      </c>
      <c r="L123" s="6">
        <f>L124</f>
        <v>0</v>
      </c>
      <c r="M123" s="6">
        <f t="shared" si="43"/>
        <v>12841.4</v>
      </c>
      <c r="N123" s="6">
        <f>N124</f>
        <v>0</v>
      </c>
      <c r="O123" s="6">
        <f>O124</f>
        <v>0</v>
      </c>
      <c r="P123" s="6">
        <f t="shared" si="36"/>
        <v>12841.4</v>
      </c>
      <c r="Q123" s="6">
        <f>Q124</f>
        <v>0</v>
      </c>
      <c r="R123" s="6">
        <f>R124</f>
        <v>0</v>
      </c>
      <c r="S123" s="6">
        <f t="shared" si="37"/>
        <v>12841.4</v>
      </c>
      <c r="T123" s="6">
        <f>T124</f>
        <v>0</v>
      </c>
      <c r="U123" s="6">
        <f>U124+U125</f>
        <v>0</v>
      </c>
      <c r="V123" s="6">
        <f t="shared" si="44"/>
        <v>12841.4</v>
      </c>
      <c r="W123" s="6">
        <f>W124</f>
        <v>0</v>
      </c>
      <c r="X123" s="6">
        <f>X124+X125</f>
        <v>0</v>
      </c>
      <c r="Y123" s="6">
        <f t="shared" si="45"/>
        <v>12841.4</v>
      </c>
      <c r="Z123" s="6">
        <f>Z124</f>
        <v>0</v>
      </c>
      <c r="AA123" s="6">
        <f>AA124</f>
        <v>0</v>
      </c>
      <c r="AB123" s="6">
        <f t="shared" si="46"/>
        <v>12841.4</v>
      </c>
      <c r="AC123" s="6">
        <f>AC124</f>
        <v>0</v>
      </c>
      <c r="AD123" s="6">
        <f>AD124</f>
        <v>0</v>
      </c>
      <c r="AE123" s="6">
        <f t="shared" si="54"/>
        <v>12841.4</v>
      </c>
      <c r="AF123" s="6">
        <f>AF124</f>
        <v>0</v>
      </c>
      <c r="AG123" s="6">
        <f>AG124+AG125</f>
        <v>0</v>
      </c>
      <c r="AH123" s="6">
        <f t="shared" si="39"/>
        <v>12841.4</v>
      </c>
      <c r="AI123" s="6">
        <f>AI124</f>
        <v>0</v>
      </c>
      <c r="AJ123" s="6">
        <f>AJ124</f>
        <v>0</v>
      </c>
      <c r="AK123" s="6">
        <f t="shared" si="40"/>
        <v>12841.4</v>
      </c>
      <c r="AL123" s="131">
        <f>AL125+AL126</f>
        <v>1639.9</v>
      </c>
      <c r="AM123" s="131">
        <f>AM125+AM126</f>
        <v>1446.7</v>
      </c>
    </row>
    <row r="124" spans="1:39" ht="33.75" customHeight="1">
      <c r="A124" s="7" t="s">
        <v>10</v>
      </c>
      <c r="B124" s="36">
        <v>902</v>
      </c>
      <c r="C124" s="8" t="s">
        <v>42</v>
      </c>
      <c r="D124" s="8" t="s">
        <v>155</v>
      </c>
      <c r="E124" s="8" t="s">
        <v>11</v>
      </c>
      <c r="F124" s="6"/>
      <c r="G124" s="6"/>
      <c r="H124" s="6">
        <f t="shared" si="35"/>
        <v>0</v>
      </c>
      <c r="I124" s="6"/>
      <c r="J124" s="6">
        <f t="shared" si="41"/>
        <v>0</v>
      </c>
      <c r="K124" s="6"/>
      <c r="L124" s="6"/>
      <c r="M124" s="6">
        <f t="shared" si="43"/>
        <v>0</v>
      </c>
      <c r="N124" s="6"/>
      <c r="O124" s="6"/>
      <c r="P124" s="6">
        <f t="shared" si="36"/>
        <v>0</v>
      </c>
      <c r="Q124" s="6"/>
      <c r="R124" s="6"/>
      <c r="S124" s="6">
        <f t="shared" si="37"/>
        <v>0</v>
      </c>
      <c r="T124" s="6"/>
      <c r="U124" s="6"/>
      <c r="V124" s="6">
        <f t="shared" si="44"/>
        <v>0</v>
      </c>
      <c r="W124" s="6"/>
      <c r="X124" s="6"/>
      <c r="Y124" s="6">
        <f t="shared" si="45"/>
        <v>0</v>
      </c>
      <c r="Z124" s="6"/>
      <c r="AA124" s="6"/>
      <c r="AB124" s="6">
        <f t="shared" si="46"/>
        <v>0</v>
      </c>
      <c r="AC124" s="6"/>
      <c r="AD124" s="6"/>
      <c r="AE124" s="6">
        <f t="shared" si="54"/>
        <v>0</v>
      </c>
      <c r="AF124" s="6"/>
      <c r="AG124" s="6"/>
      <c r="AH124" s="6">
        <f t="shared" si="39"/>
        <v>0</v>
      </c>
      <c r="AI124" s="6"/>
      <c r="AJ124" s="6"/>
      <c r="AK124" s="6">
        <f t="shared" si="40"/>
        <v>0</v>
      </c>
      <c r="AL124" s="6"/>
      <c r="AM124" s="6"/>
    </row>
    <row r="125" spans="1:39" ht="33.75" customHeight="1">
      <c r="A125" s="1" t="s">
        <v>19</v>
      </c>
      <c r="B125" s="36">
        <v>902</v>
      </c>
      <c r="C125" s="8" t="s">
        <v>42</v>
      </c>
      <c r="D125" s="8" t="s">
        <v>155</v>
      </c>
      <c r="E125" s="8" t="s">
        <v>20</v>
      </c>
      <c r="F125" s="6">
        <f>697.8+143.6</f>
        <v>841.4</v>
      </c>
      <c r="G125" s="6"/>
      <c r="H125" s="6">
        <f t="shared" si="35"/>
        <v>841.4</v>
      </c>
      <c r="I125" s="6"/>
      <c r="J125" s="6">
        <f t="shared" si="41"/>
        <v>841.4</v>
      </c>
      <c r="K125" s="6"/>
      <c r="L125" s="6"/>
      <c r="M125" s="6">
        <f t="shared" si="43"/>
        <v>841.4</v>
      </c>
      <c r="N125" s="6"/>
      <c r="O125" s="6"/>
      <c r="P125" s="6">
        <f t="shared" si="36"/>
        <v>841.4</v>
      </c>
      <c r="Q125" s="6"/>
      <c r="R125" s="6"/>
      <c r="S125" s="6">
        <f t="shared" si="37"/>
        <v>841.4</v>
      </c>
      <c r="T125" s="6"/>
      <c r="U125" s="6"/>
      <c r="V125" s="6">
        <f t="shared" si="44"/>
        <v>841.4</v>
      </c>
      <c r="W125" s="6"/>
      <c r="X125" s="6"/>
      <c r="Y125" s="6">
        <f t="shared" si="45"/>
        <v>841.4</v>
      </c>
      <c r="Z125" s="6"/>
      <c r="AA125" s="6"/>
      <c r="AB125" s="6">
        <f t="shared" si="46"/>
        <v>841.4</v>
      </c>
      <c r="AC125" s="6"/>
      <c r="AD125" s="6"/>
      <c r="AE125" s="6">
        <f t="shared" si="54"/>
        <v>841.4</v>
      </c>
      <c r="AF125" s="6"/>
      <c r="AG125" s="6"/>
      <c r="AH125" s="6">
        <f t="shared" si="39"/>
        <v>841.4</v>
      </c>
      <c r="AI125" s="6"/>
      <c r="AJ125" s="6"/>
      <c r="AK125" s="6">
        <f t="shared" si="40"/>
        <v>841.4</v>
      </c>
      <c r="AL125" s="6">
        <v>1639.9</v>
      </c>
      <c r="AM125" s="6">
        <v>1446.7</v>
      </c>
    </row>
    <row r="126" spans="1:39" ht="33.75" customHeight="1">
      <c r="A126" s="1" t="s">
        <v>123</v>
      </c>
      <c r="B126" s="36">
        <v>902</v>
      </c>
      <c r="C126" s="8" t="s">
        <v>42</v>
      </c>
      <c r="D126" s="8" t="s">
        <v>155</v>
      </c>
      <c r="E126" s="8"/>
      <c r="F126" s="6">
        <f>F128</f>
        <v>0</v>
      </c>
      <c r="G126" s="6">
        <f>G127</f>
        <v>12000</v>
      </c>
      <c r="H126" s="6">
        <f t="shared" si="35"/>
        <v>12000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>
        <f>AL127+AL128</f>
        <v>0</v>
      </c>
      <c r="AM126" s="6">
        <f>AM127+AM128</f>
        <v>0</v>
      </c>
    </row>
    <row r="127" spans="1:39" ht="33.75" customHeight="1">
      <c r="A127" s="7" t="s">
        <v>482</v>
      </c>
      <c r="B127" s="36">
        <v>902</v>
      </c>
      <c r="C127" s="8" t="s">
        <v>42</v>
      </c>
      <c r="D127" s="8" t="s">
        <v>155</v>
      </c>
      <c r="E127" s="8" t="s">
        <v>11</v>
      </c>
      <c r="F127" s="6"/>
      <c r="G127" s="6">
        <v>12000</v>
      </c>
      <c r="H127" s="6">
        <f t="shared" si="35"/>
        <v>12000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</row>
    <row r="128" spans="1:39" ht="33.75" hidden="1" customHeight="1">
      <c r="A128" s="1" t="s">
        <v>379</v>
      </c>
      <c r="B128" s="36">
        <v>902</v>
      </c>
      <c r="C128" s="8" t="s">
        <v>42</v>
      </c>
      <c r="D128" s="8" t="s">
        <v>155</v>
      </c>
      <c r="E128" s="8" t="s">
        <v>11</v>
      </c>
      <c r="F128" s="6"/>
      <c r="G128" s="6"/>
      <c r="H128" s="6">
        <f t="shared" si="35"/>
        <v>0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</row>
    <row r="129" spans="1:39" s="53" customFormat="1" ht="33.75" customHeight="1">
      <c r="A129" s="186" t="s">
        <v>43</v>
      </c>
      <c r="B129" s="66" t="s">
        <v>32</v>
      </c>
      <c r="C129" s="56" t="s">
        <v>44</v>
      </c>
      <c r="D129" s="56"/>
      <c r="E129" s="56"/>
      <c r="F129" s="130">
        <f>F130+F134</f>
        <v>1111.5</v>
      </c>
      <c r="G129" s="130">
        <f>G130+G134</f>
        <v>1003.9</v>
      </c>
      <c r="H129" s="26">
        <f t="shared" si="35"/>
        <v>2115.4</v>
      </c>
      <c r="I129" s="26">
        <f>I130+I134</f>
        <v>0</v>
      </c>
      <c r="J129" s="26">
        <f t="shared" si="41"/>
        <v>2115.4</v>
      </c>
      <c r="K129" s="26">
        <f t="shared" ref="K129:AM129" si="56">K130+K134</f>
        <v>0</v>
      </c>
      <c r="L129" s="26">
        <f t="shared" si="56"/>
        <v>0</v>
      </c>
      <c r="M129" s="26">
        <f t="shared" si="43"/>
        <v>2115.4</v>
      </c>
      <c r="N129" s="26">
        <f t="shared" si="56"/>
        <v>0</v>
      </c>
      <c r="O129" s="26">
        <f t="shared" si="56"/>
        <v>0</v>
      </c>
      <c r="P129" s="26">
        <f t="shared" si="56"/>
        <v>2115.4</v>
      </c>
      <c r="Q129" s="26">
        <f t="shared" si="56"/>
        <v>0</v>
      </c>
      <c r="R129" s="26">
        <f t="shared" si="56"/>
        <v>0</v>
      </c>
      <c r="S129" s="26">
        <f t="shared" si="37"/>
        <v>2115.4</v>
      </c>
      <c r="T129" s="26">
        <f t="shared" si="56"/>
        <v>0</v>
      </c>
      <c r="U129" s="26">
        <f t="shared" si="56"/>
        <v>0</v>
      </c>
      <c r="V129" s="26">
        <f t="shared" si="44"/>
        <v>2115.4</v>
      </c>
      <c r="W129" s="26">
        <f t="shared" si="56"/>
        <v>0</v>
      </c>
      <c r="X129" s="26">
        <f t="shared" si="56"/>
        <v>0</v>
      </c>
      <c r="Y129" s="26">
        <f t="shared" si="45"/>
        <v>2115.4</v>
      </c>
      <c r="Z129" s="26">
        <f t="shared" si="56"/>
        <v>0</v>
      </c>
      <c r="AA129" s="26">
        <f t="shared" si="56"/>
        <v>0</v>
      </c>
      <c r="AB129" s="26">
        <f t="shared" si="46"/>
        <v>2115.4</v>
      </c>
      <c r="AC129" s="26">
        <f t="shared" si="56"/>
        <v>0</v>
      </c>
      <c r="AD129" s="26">
        <f t="shared" si="56"/>
        <v>0</v>
      </c>
      <c r="AE129" s="26">
        <f t="shared" ref="AE129:AE137" si="57">AB129+AC129+AD129</f>
        <v>2115.4</v>
      </c>
      <c r="AF129" s="26">
        <f t="shared" si="56"/>
        <v>0</v>
      </c>
      <c r="AG129" s="26">
        <f t="shared" si="56"/>
        <v>0</v>
      </c>
      <c r="AH129" s="26">
        <f t="shared" si="39"/>
        <v>2115.4</v>
      </c>
      <c r="AI129" s="26">
        <f t="shared" si="56"/>
        <v>0</v>
      </c>
      <c r="AJ129" s="26">
        <f t="shared" si="56"/>
        <v>0</v>
      </c>
      <c r="AK129" s="26">
        <f t="shared" si="40"/>
        <v>2115.4</v>
      </c>
      <c r="AL129" s="130">
        <f t="shared" si="56"/>
        <v>2211.6</v>
      </c>
      <c r="AM129" s="130">
        <f t="shared" si="56"/>
        <v>2206.6</v>
      </c>
    </row>
    <row r="130" spans="1:39" ht="60.75" customHeight="1">
      <c r="A130" s="164" t="s">
        <v>444</v>
      </c>
      <c r="B130" s="180" t="s">
        <v>32</v>
      </c>
      <c r="C130" s="181" t="s">
        <v>44</v>
      </c>
      <c r="D130" s="181" t="s">
        <v>158</v>
      </c>
      <c r="E130" s="181"/>
      <c r="F130" s="182">
        <f>F131</f>
        <v>0</v>
      </c>
      <c r="G130" s="182">
        <f>G131</f>
        <v>0</v>
      </c>
      <c r="H130" s="182">
        <f t="shared" si="35"/>
        <v>0</v>
      </c>
      <c r="I130" s="182">
        <f>I132</f>
        <v>0</v>
      </c>
      <c r="J130" s="182">
        <f t="shared" si="41"/>
        <v>0</v>
      </c>
      <c r="K130" s="182">
        <f t="shared" ref="K130:AJ130" si="58">K132</f>
        <v>0</v>
      </c>
      <c r="L130" s="182">
        <f t="shared" si="58"/>
        <v>0</v>
      </c>
      <c r="M130" s="182">
        <f t="shared" si="43"/>
        <v>0</v>
      </c>
      <c r="N130" s="182">
        <f t="shared" si="58"/>
        <v>0</v>
      </c>
      <c r="O130" s="182">
        <f t="shared" si="58"/>
        <v>0</v>
      </c>
      <c r="P130" s="182">
        <f t="shared" si="58"/>
        <v>0</v>
      </c>
      <c r="Q130" s="182">
        <f t="shared" si="58"/>
        <v>0</v>
      </c>
      <c r="R130" s="182">
        <f t="shared" si="58"/>
        <v>0</v>
      </c>
      <c r="S130" s="182">
        <f t="shared" si="37"/>
        <v>0</v>
      </c>
      <c r="T130" s="182">
        <f t="shared" si="58"/>
        <v>0</v>
      </c>
      <c r="U130" s="182">
        <f t="shared" si="58"/>
        <v>0</v>
      </c>
      <c r="V130" s="182">
        <f t="shared" si="44"/>
        <v>0</v>
      </c>
      <c r="W130" s="182">
        <f t="shared" si="58"/>
        <v>0</v>
      </c>
      <c r="X130" s="182">
        <f t="shared" si="58"/>
        <v>0</v>
      </c>
      <c r="Y130" s="182">
        <f t="shared" si="45"/>
        <v>0</v>
      </c>
      <c r="Z130" s="182">
        <f t="shared" si="58"/>
        <v>0</v>
      </c>
      <c r="AA130" s="182">
        <f t="shared" si="58"/>
        <v>0</v>
      </c>
      <c r="AB130" s="182">
        <f t="shared" si="46"/>
        <v>0</v>
      </c>
      <c r="AC130" s="182">
        <f t="shared" si="58"/>
        <v>0</v>
      </c>
      <c r="AD130" s="182">
        <f t="shared" si="58"/>
        <v>0</v>
      </c>
      <c r="AE130" s="182">
        <f t="shared" si="58"/>
        <v>0</v>
      </c>
      <c r="AF130" s="182">
        <f t="shared" si="58"/>
        <v>0</v>
      </c>
      <c r="AG130" s="182">
        <f t="shared" si="58"/>
        <v>0</v>
      </c>
      <c r="AH130" s="182">
        <f t="shared" si="39"/>
        <v>0</v>
      </c>
      <c r="AI130" s="182">
        <f t="shared" si="58"/>
        <v>0</v>
      </c>
      <c r="AJ130" s="182">
        <f t="shared" si="58"/>
        <v>0</v>
      </c>
      <c r="AK130" s="182">
        <f t="shared" si="40"/>
        <v>0</v>
      </c>
      <c r="AL130" s="182">
        <f>AL131</f>
        <v>5</v>
      </c>
      <c r="AM130" s="182">
        <f>AM131</f>
        <v>0</v>
      </c>
    </row>
    <row r="131" spans="1:39" ht="33.75" customHeight="1">
      <c r="A131" s="7" t="s">
        <v>10</v>
      </c>
      <c r="B131" s="25" t="s">
        <v>32</v>
      </c>
      <c r="C131" s="8" t="s">
        <v>44</v>
      </c>
      <c r="D131" s="8" t="s">
        <v>158</v>
      </c>
      <c r="E131" s="8" t="s">
        <v>11</v>
      </c>
      <c r="F131" s="6"/>
      <c r="G131" s="6"/>
      <c r="H131" s="6">
        <f t="shared" si="35"/>
        <v>0</v>
      </c>
      <c r="I131" s="6"/>
      <c r="J131" s="6">
        <f t="shared" si="41"/>
        <v>0</v>
      </c>
      <c r="K131" s="6"/>
      <c r="L131" s="6"/>
      <c r="M131" s="6">
        <f t="shared" si="43"/>
        <v>0</v>
      </c>
      <c r="N131" s="6"/>
      <c r="O131" s="6"/>
      <c r="P131" s="6">
        <f t="shared" si="36"/>
        <v>0</v>
      </c>
      <c r="Q131" s="6"/>
      <c r="R131" s="6"/>
      <c r="S131" s="6">
        <f t="shared" si="37"/>
        <v>0</v>
      </c>
      <c r="T131" s="6"/>
      <c r="U131" s="6"/>
      <c r="V131" s="6">
        <f t="shared" si="44"/>
        <v>0</v>
      </c>
      <c r="W131" s="6"/>
      <c r="X131" s="6"/>
      <c r="Y131" s="6">
        <f t="shared" si="45"/>
        <v>0</v>
      </c>
      <c r="Z131" s="6"/>
      <c r="AA131" s="6"/>
      <c r="AB131" s="6">
        <f t="shared" si="46"/>
        <v>0</v>
      </c>
      <c r="AC131" s="6"/>
      <c r="AD131" s="6"/>
      <c r="AE131" s="6">
        <f t="shared" si="57"/>
        <v>0</v>
      </c>
      <c r="AF131" s="6"/>
      <c r="AG131" s="6"/>
      <c r="AH131" s="6">
        <f t="shared" si="39"/>
        <v>0</v>
      </c>
      <c r="AI131" s="6"/>
      <c r="AJ131" s="6"/>
      <c r="AK131" s="6">
        <f t="shared" si="40"/>
        <v>0</v>
      </c>
      <c r="AL131" s="6">
        <v>5</v>
      </c>
      <c r="AM131" s="6"/>
    </row>
    <row r="132" spans="1:39" ht="33.75" hidden="1" customHeight="1">
      <c r="A132" s="1" t="s">
        <v>19</v>
      </c>
      <c r="B132" s="25" t="s">
        <v>32</v>
      </c>
      <c r="C132" s="8" t="s">
        <v>44</v>
      </c>
      <c r="D132" s="8" t="s">
        <v>158</v>
      </c>
      <c r="E132" s="8" t="s">
        <v>20</v>
      </c>
      <c r="F132" s="131"/>
      <c r="G132" s="131"/>
      <c r="H132" s="6">
        <f t="shared" si="35"/>
        <v>0</v>
      </c>
      <c r="I132" s="6"/>
      <c r="J132" s="6">
        <f t="shared" si="41"/>
        <v>0</v>
      </c>
      <c r="K132" s="6"/>
      <c r="L132" s="6"/>
      <c r="M132" s="6">
        <f t="shared" si="43"/>
        <v>0</v>
      </c>
      <c r="N132" s="6"/>
      <c r="O132" s="6"/>
      <c r="P132" s="6">
        <f t="shared" si="36"/>
        <v>0</v>
      </c>
      <c r="Q132" s="6"/>
      <c r="R132" s="6"/>
      <c r="S132" s="6">
        <f t="shared" si="37"/>
        <v>0</v>
      </c>
      <c r="T132" s="6"/>
      <c r="U132" s="6"/>
      <c r="V132" s="6">
        <f t="shared" si="44"/>
        <v>0</v>
      </c>
      <c r="W132" s="6"/>
      <c r="X132" s="6"/>
      <c r="Y132" s="6">
        <f t="shared" si="45"/>
        <v>0</v>
      </c>
      <c r="Z132" s="6"/>
      <c r="AA132" s="6"/>
      <c r="AB132" s="6">
        <f t="shared" si="46"/>
        <v>0</v>
      </c>
      <c r="AC132" s="6"/>
      <c r="AD132" s="6"/>
      <c r="AE132" s="6">
        <f t="shared" si="57"/>
        <v>0</v>
      </c>
      <c r="AF132" s="6"/>
      <c r="AG132" s="6"/>
      <c r="AH132" s="6">
        <f t="shared" si="39"/>
        <v>0</v>
      </c>
      <c r="AI132" s="6"/>
      <c r="AJ132" s="6"/>
      <c r="AK132" s="6">
        <f t="shared" si="40"/>
        <v>0</v>
      </c>
      <c r="AL132" s="131"/>
      <c r="AM132" s="131"/>
    </row>
    <row r="133" spans="1:39" ht="33.75" hidden="1" customHeight="1">
      <c r="A133" s="1" t="s">
        <v>115</v>
      </c>
      <c r="B133" s="25" t="s">
        <v>32</v>
      </c>
      <c r="C133" s="8" t="s">
        <v>44</v>
      </c>
      <c r="D133" s="8" t="s">
        <v>116</v>
      </c>
      <c r="E133" s="8" t="s">
        <v>20</v>
      </c>
      <c r="F133" s="131"/>
      <c r="G133" s="131"/>
      <c r="H133" s="6">
        <f t="shared" si="35"/>
        <v>0</v>
      </c>
      <c r="I133" s="6"/>
      <c r="J133" s="6">
        <f t="shared" si="41"/>
        <v>0</v>
      </c>
      <c r="K133" s="6"/>
      <c r="L133" s="6"/>
      <c r="M133" s="6">
        <f t="shared" si="43"/>
        <v>0</v>
      </c>
      <c r="N133" s="6"/>
      <c r="O133" s="6"/>
      <c r="P133" s="6">
        <f t="shared" si="36"/>
        <v>0</v>
      </c>
      <c r="Q133" s="6"/>
      <c r="R133" s="6"/>
      <c r="S133" s="6">
        <f t="shared" si="37"/>
        <v>0</v>
      </c>
      <c r="T133" s="6"/>
      <c r="U133" s="6"/>
      <c r="V133" s="6">
        <f t="shared" si="44"/>
        <v>0</v>
      </c>
      <c r="W133" s="6"/>
      <c r="X133" s="6"/>
      <c r="Y133" s="6">
        <f t="shared" si="45"/>
        <v>0</v>
      </c>
      <c r="Z133" s="6"/>
      <c r="AA133" s="6"/>
      <c r="AB133" s="6">
        <f t="shared" si="46"/>
        <v>0</v>
      </c>
      <c r="AC133" s="6"/>
      <c r="AD133" s="6"/>
      <c r="AE133" s="6">
        <f t="shared" si="57"/>
        <v>0</v>
      </c>
      <c r="AF133" s="6"/>
      <c r="AG133" s="6"/>
      <c r="AH133" s="6">
        <f t="shared" si="39"/>
        <v>0</v>
      </c>
      <c r="AI133" s="6"/>
      <c r="AJ133" s="6"/>
      <c r="AK133" s="6">
        <f t="shared" si="40"/>
        <v>0</v>
      </c>
      <c r="AL133" s="131"/>
      <c r="AM133" s="131"/>
    </row>
    <row r="134" spans="1:39" ht="33.75" customHeight="1">
      <c r="A134" s="1" t="s">
        <v>123</v>
      </c>
      <c r="B134" s="25" t="s">
        <v>32</v>
      </c>
      <c r="C134" s="8" t="s">
        <v>44</v>
      </c>
      <c r="D134" s="8" t="s">
        <v>155</v>
      </c>
      <c r="E134" s="8"/>
      <c r="F134" s="131">
        <f>F135+F136+F138</f>
        <v>1111.5</v>
      </c>
      <c r="G134" s="131">
        <f>G135+G137</f>
        <v>1003.9</v>
      </c>
      <c r="H134" s="6">
        <f t="shared" si="35"/>
        <v>2115.4</v>
      </c>
      <c r="I134" s="6">
        <f t="shared" ref="I134:AJ134" si="59">I135</f>
        <v>0</v>
      </c>
      <c r="J134" s="6">
        <f t="shared" si="41"/>
        <v>2115.4</v>
      </c>
      <c r="K134" s="6">
        <f t="shared" si="59"/>
        <v>0</v>
      </c>
      <c r="L134" s="6">
        <f>L135+L136</f>
        <v>0</v>
      </c>
      <c r="M134" s="6">
        <f t="shared" si="43"/>
        <v>2115.4</v>
      </c>
      <c r="N134" s="6">
        <f t="shared" si="59"/>
        <v>0</v>
      </c>
      <c r="O134" s="6">
        <f t="shared" si="59"/>
        <v>0</v>
      </c>
      <c r="P134" s="6">
        <f t="shared" si="36"/>
        <v>2115.4</v>
      </c>
      <c r="Q134" s="6">
        <f t="shared" si="59"/>
        <v>0</v>
      </c>
      <c r="R134" s="6">
        <f t="shared" si="59"/>
        <v>0</v>
      </c>
      <c r="S134" s="6">
        <f t="shared" si="37"/>
        <v>2115.4</v>
      </c>
      <c r="T134" s="6">
        <f t="shared" si="59"/>
        <v>0</v>
      </c>
      <c r="U134" s="6">
        <f t="shared" si="59"/>
        <v>0</v>
      </c>
      <c r="V134" s="6">
        <f t="shared" si="44"/>
        <v>2115.4</v>
      </c>
      <c r="W134" s="6">
        <f t="shared" si="59"/>
        <v>0</v>
      </c>
      <c r="X134" s="6">
        <f t="shared" si="59"/>
        <v>0</v>
      </c>
      <c r="Y134" s="6">
        <f t="shared" si="45"/>
        <v>2115.4</v>
      </c>
      <c r="Z134" s="6">
        <f t="shared" si="59"/>
        <v>0</v>
      </c>
      <c r="AA134" s="6">
        <f t="shared" si="59"/>
        <v>0</v>
      </c>
      <c r="AB134" s="6">
        <f t="shared" si="46"/>
        <v>2115.4</v>
      </c>
      <c r="AC134" s="6">
        <f t="shared" si="59"/>
        <v>0</v>
      </c>
      <c r="AD134" s="6">
        <f t="shared" si="59"/>
        <v>0</v>
      </c>
      <c r="AE134" s="6">
        <f t="shared" si="59"/>
        <v>850</v>
      </c>
      <c r="AF134" s="6">
        <f t="shared" si="59"/>
        <v>0</v>
      </c>
      <c r="AG134" s="6">
        <f t="shared" si="59"/>
        <v>0</v>
      </c>
      <c r="AH134" s="6">
        <f t="shared" si="39"/>
        <v>850</v>
      </c>
      <c r="AI134" s="6">
        <f t="shared" si="59"/>
        <v>0</v>
      </c>
      <c r="AJ134" s="6">
        <f t="shared" si="59"/>
        <v>0</v>
      </c>
      <c r="AK134" s="6">
        <f t="shared" si="40"/>
        <v>850</v>
      </c>
      <c r="AL134" s="131">
        <f>AL135+AL136+AL137+AL138</f>
        <v>2206.6</v>
      </c>
      <c r="AM134" s="131">
        <f>AM135+AM136+AM137+AM138</f>
        <v>2206.6</v>
      </c>
    </row>
    <row r="135" spans="1:39" ht="33.75" customHeight="1">
      <c r="A135" s="1" t="s">
        <v>215</v>
      </c>
      <c r="B135" s="25" t="s">
        <v>32</v>
      </c>
      <c r="C135" s="8" t="s">
        <v>44</v>
      </c>
      <c r="D135" s="8" t="s">
        <v>155</v>
      </c>
      <c r="E135" s="8" t="s">
        <v>11</v>
      </c>
      <c r="F135" s="6">
        <f>1000-150</f>
        <v>850</v>
      </c>
      <c r="G135" s="6"/>
      <c r="H135" s="6">
        <f t="shared" si="35"/>
        <v>850</v>
      </c>
      <c r="I135" s="6"/>
      <c r="J135" s="6">
        <f t="shared" si="41"/>
        <v>850</v>
      </c>
      <c r="K135" s="6"/>
      <c r="L135" s="6"/>
      <c r="M135" s="6">
        <f t="shared" si="43"/>
        <v>850</v>
      </c>
      <c r="N135" s="6"/>
      <c r="O135" s="6"/>
      <c r="P135" s="6">
        <f t="shared" si="36"/>
        <v>850</v>
      </c>
      <c r="Q135" s="6"/>
      <c r="R135" s="6"/>
      <c r="S135" s="6">
        <f t="shared" si="37"/>
        <v>850</v>
      </c>
      <c r="T135" s="6"/>
      <c r="U135" s="6"/>
      <c r="V135" s="6">
        <f t="shared" si="44"/>
        <v>850</v>
      </c>
      <c r="W135" s="6"/>
      <c r="X135" s="6"/>
      <c r="Y135" s="6">
        <f t="shared" si="45"/>
        <v>850</v>
      </c>
      <c r="Z135" s="6"/>
      <c r="AA135" s="6"/>
      <c r="AB135" s="6">
        <f t="shared" si="46"/>
        <v>850</v>
      </c>
      <c r="AC135" s="6"/>
      <c r="AD135" s="6"/>
      <c r="AE135" s="6">
        <f t="shared" si="57"/>
        <v>850</v>
      </c>
      <c r="AF135" s="6"/>
      <c r="AG135" s="6"/>
      <c r="AH135" s="6">
        <f t="shared" si="39"/>
        <v>850</v>
      </c>
      <c r="AI135" s="6"/>
      <c r="AJ135" s="6"/>
      <c r="AK135" s="6">
        <f t="shared" si="40"/>
        <v>850</v>
      </c>
      <c r="AL135" s="6">
        <f>1000-1000</f>
        <v>0</v>
      </c>
      <c r="AM135" s="6">
        <f>1000-1000</f>
        <v>0</v>
      </c>
    </row>
    <row r="136" spans="1:39" ht="33.75" customHeight="1">
      <c r="A136" s="16" t="s">
        <v>414</v>
      </c>
      <c r="B136" s="25" t="s">
        <v>32</v>
      </c>
      <c r="C136" s="8" t="s">
        <v>44</v>
      </c>
      <c r="D136" s="8" t="s">
        <v>155</v>
      </c>
      <c r="E136" s="8" t="s">
        <v>11</v>
      </c>
      <c r="F136" s="6">
        <v>150</v>
      </c>
      <c r="G136" s="6"/>
      <c r="H136" s="6">
        <f t="shared" si="35"/>
        <v>150</v>
      </c>
      <c r="I136" s="6"/>
      <c r="J136" s="6">
        <f t="shared" si="41"/>
        <v>150</v>
      </c>
      <c r="K136" s="6"/>
      <c r="L136" s="6">
        <f>L137</f>
        <v>0</v>
      </c>
      <c r="M136" s="6">
        <f t="shared" si="43"/>
        <v>150</v>
      </c>
      <c r="N136" s="6"/>
      <c r="O136" s="6"/>
      <c r="P136" s="6">
        <f t="shared" si="36"/>
        <v>150</v>
      </c>
      <c r="Q136" s="6"/>
      <c r="R136" s="6"/>
      <c r="S136" s="6">
        <f t="shared" si="37"/>
        <v>150</v>
      </c>
      <c r="T136" s="6"/>
      <c r="U136" s="6"/>
      <c r="V136" s="6">
        <f t="shared" si="44"/>
        <v>150</v>
      </c>
      <c r="W136" s="6"/>
      <c r="X136" s="6"/>
      <c r="Y136" s="6">
        <f t="shared" si="45"/>
        <v>150</v>
      </c>
      <c r="Z136" s="6"/>
      <c r="AA136" s="6"/>
      <c r="AB136" s="6">
        <f t="shared" si="46"/>
        <v>150</v>
      </c>
      <c r="AC136" s="6"/>
      <c r="AD136" s="6"/>
      <c r="AE136" s="6">
        <f t="shared" si="57"/>
        <v>150</v>
      </c>
      <c r="AF136" s="6"/>
      <c r="AG136" s="6"/>
      <c r="AH136" s="6">
        <f t="shared" si="39"/>
        <v>150</v>
      </c>
      <c r="AI136" s="6"/>
      <c r="AJ136" s="6"/>
      <c r="AK136" s="6">
        <f t="shared" si="40"/>
        <v>150</v>
      </c>
      <c r="AL136" s="6"/>
      <c r="AM136" s="6"/>
    </row>
    <row r="137" spans="1:39" ht="33.75" customHeight="1">
      <c r="A137" s="5" t="s">
        <v>454</v>
      </c>
      <c r="B137" s="25" t="s">
        <v>32</v>
      </c>
      <c r="C137" s="8" t="s">
        <v>44</v>
      </c>
      <c r="D137" s="8" t="s">
        <v>455</v>
      </c>
      <c r="E137" s="8" t="s">
        <v>11</v>
      </c>
      <c r="F137" s="6"/>
      <c r="G137" s="6">
        <v>1003.9</v>
      </c>
      <c r="H137" s="6">
        <f t="shared" si="35"/>
        <v>1003.9</v>
      </c>
      <c r="I137" s="6"/>
      <c r="J137" s="6">
        <f t="shared" si="41"/>
        <v>1003.9</v>
      </c>
      <c r="K137" s="6"/>
      <c r="L137" s="6"/>
      <c r="M137" s="6">
        <f t="shared" si="43"/>
        <v>1003.9</v>
      </c>
      <c r="N137" s="6"/>
      <c r="O137" s="6"/>
      <c r="P137" s="6">
        <f t="shared" si="36"/>
        <v>1003.9</v>
      </c>
      <c r="Q137" s="6"/>
      <c r="R137" s="6"/>
      <c r="S137" s="6">
        <f t="shared" si="37"/>
        <v>1003.9</v>
      </c>
      <c r="T137" s="6"/>
      <c r="U137" s="6"/>
      <c r="V137" s="6">
        <f t="shared" si="44"/>
        <v>1003.9</v>
      </c>
      <c r="W137" s="6"/>
      <c r="X137" s="6"/>
      <c r="Y137" s="6">
        <f t="shared" si="45"/>
        <v>1003.9</v>
      </c>
      <c r="Z137" s="6"/>
      <c r="AA137" s="6"/>
      <c r="AB137" s="6">
        <f t="shared" si="46"/>
        <v>1003.9</v>
      </c>
      <c r="AC137" s="6"/>
      <c r="AD137" s="6"/>
      <c r="AE137" s="6">
        <f t="shared" si="57"/>
        <v>1003.9</v>
      </c>
      <c r="AF137" s="6"/>
      <c r="AG137" s="6"/>
      <c r="AH137" s="6">
        <f t="shared" si="39"/>
        <v>1003.9</v>
      </c>
      <c r="AI137" s="6"/>
      <c r="AJ137" s="6"/>
      <c r="AK137" s="6">
        <f t="shared" si="40"/>
        <v>1003.9</v>
      </c>
      <c r="AL137" s="6">
        <v>1985.9</v>
      </c>
      <c r="AM137" s="6">
        <v>1985.9</v>
      </c>
    </row>
    <row r="138" spans="1:39" ht="33.75" customHeight="1">
      <c r="A138" s="5" t="s">
        <v>456</v>
      </c>
      <c r="B138" s="25" t="s">
        <v>32</v>
      </c>
      <c r="C138" s="8" t="s">
        <v>44</v>
      </c>
      <c r="D138" s="8" t="s">
        <v>455</v>
      </c>
      <c r="E138" s="8" t="s">
        <v>11</v>
      </c>
      <c r="F138" s="6">
        <v>111.5</v>
      </c>
      <c r="G138" s="6"/>
      <c r="H138" s="6">
        <f t="shared" si="35"/>
        <v>111.5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>
        <v>220.7</v>
      </c>
      <c r="AM138" s="6">
        <v>220.7</v>
      </c>
    </row>
    <row r="139" spans="1:39" ht="21" customHeight="1">
      <c r="A139" s="5"/>
      <c r="B139" s="25"/>
      <c r="C139" s="8"/>
      <c r="D139" s="8"/>
      <c r="E139" s="8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>
        <f t="shared" si="45"/>
        <v>0</v>
      </c>
      <c r="Z139" s="6"/>
      <c r="AA139" s="6"/>
      <c r="AB139" s="6">
        <f t="shared" si="46"/>
        <v>0</v>
      </c>
      <c r="AC139" s="6"/>
      <c r="AD139" s="6"/>
      <c r="AE139" s="6"/>
      <c r="AF139" s="6"/>
      <c r="AG139" s="6"/>
      <c r="AH139" s="6"/>
      <c r="AI139" s="6"/>
      <c r="AJ139" s="6"/>
      <c r="AK139" s="6">
        <f t="shared" si="40"/>
        <v>0</v>
      </c>
      <c r="AL139" s="6"/>
      <c r="AM139" s="6"/>
    </row>
    <row r="140" spans="1:39" s="53" customFormat="1" ht="33.75" customHeight="1">
      <c r="A140" s="65" t="s">
        <v>45</v>
      </c>
      <c r="B140" s="66">
        <v>902</v>
      </c>
      <c r="C140" s="56" t="s">
        <v>46</v>
      </c>
      <c r="D140" s="56"/>
      <c r="E140" s="56"/>
      <c r="F140" s="130">
        <f>F144+F171</f>
        <v>6904.1</v>
      </c>
      <c r="G140" s="130">
        <f>G144+G171+G141</f>
        <v>8622.1</v>
      </c>
      <c r="H140" s="6">
        <f t="shared" ref="H140:H178" si="60">F140+G140</f>
        <v>15526.2</v>
      </c>
      <c r="I140" s="26" t="e">
        <f>I144+I171</f>
        <v>#REF!</v>
      </c>
      <c r="J140" s="24" t="e">
        <f t="shared" si="41"/>
        <v>#REF!</v>
      </c>
      <c r="K140" s="26" t="e">
        <f>K144+K171</f>
        <v>#REF!</v>
      </c>
      <c r="L140" s="26" t="e">
        <f>L144+L171</f>
        <v>#REF!</v>
      </c>
      <c r="M140" s="24" t="e">
        <f t="shared" si="43"/>
        <v>#REF!</v>
      </c>
      <c r="N140" s="26" t="e">
        <f t="shared" ref="N140:U140" si="61">N144+N171</f>
        <v>#REF!</v>
      </c>
      <c r="O140" s="26" t="e">
        <f t="shared" si="61"/>
        <v>#REF!</v>
      </c>
      <c r="P140" s="26" t="e">
        <f t="shared" si="61"/>
        <v>#REF!</v>
      </c>
      <c r="Q140" s="26" t="e">
        <f t="shared" si="61"/>
        <v>#REF!</v>
      </c>
      <c r="R140" s="26" t="e">
        <f t="shared" si="61"/>
        <v>#REF!</v>
      </c>
      <c r="S140" s="26" t="e">
        <f t="shared" si="61"/>
        <v>#REF!</v>
      </c>
      <c r="T140" s="26" t="e">
        <f t="shared" si="61"/>
        <v>#REF!</v>
      </c>
      <c r="U140" s="26" t="e">
        <f t="shared" si="61"/>
        <v>#REF!</v>
      </c>
      <c r="V140" s="24" t="e">
        <f t="shared" si="44"/>
        <v>#REF!</v>
      </c>
      <c r="W140" s="26" t="e">
        <f>W144+W171</f>
        <v>#REF!</v>
      </c>
      <c r="X140" s="26" t="e">
        <f>X144+X171</f>
        <v>#REF!</v>
      </c>
      <c r="Y140" s="24" t="e">
        <f t="shared" si="45"/>
        <v>#REF!</v>
      </c>
      <c r="Z140" s="26" t="e">
        <f>Z144+Z171</f>
        <v>#REF!</v>
      </c>
      <c r="AA140" s="26" t="e">
        <f>AA144+AA171</f>
        <v>#REF!</v>
      </c>
      <c r="AB140" s="24" t="e">
        <f t="shared" si="46"/>
        <v>#REF!</v>
      </c>
      <c r="AC140" s="26" t="e">
        <f>AC144+AC171</f>
        <v>#REF!</v>
      </c>
      <c r="AD140" s="26" t="e">
        <f>AD144+AD171</f>
        <v>#REF!</v>
      </c>
      <c r="AE140" s="26" t="e">
        <f>AE144+AE171</f>
        <v>#REF!</v>
      </c>
      <c r="AF140" s="26" t="e">
        <f>AF144+AF171</f>
        <v>#REF!</v>
      </c>
      <c r="AG140" s="26" t="e">
        <f>AG144+AG171</f>
        <v>#REF!</v>
      </c>
      <c r="AH140" s="24" t="e">
        <f t="shared" si="39"/>
        <v>#REF!</v>
      </c>
      <c r="AI140" s="26" t="e">
        <f>AI144+AI171</f>
        <v>#REF!</v>
      </c>
      <c r="AJ140" s="26" t="e">
        <f>AJ144+AJ171</f>
        <v>#REF!</v>
      </c>
      <c r="AK140" s="24" t="e">
        <f t="shared" si="40"/>
        <v>#REF!</v>
      </c>
      <c r="AL140" s="130">
        <f>AL144+AL168+AL171+AL141</f>
        <v>9096.6</v>
      </c>
      <c r="AM140" s="130">
        <f>AM144+AM168+AM171+AM141</f>
        <v>9179.8000000000011</v>
      </c>
    </row>
    <row r="141" spans="1:39" s="53" customFormat="1" ht="33.75" customHeight="1">
      <c r="A141" s="58" t="s">
        <v>415</v>
      </c>
      <c r="B141" s="66">
        <v>902</v>
      </c>
      <c r="C141" s="56" t="s">
        <v>416</v>
      </c>
      <c r="D141" s="8"/>
      <c r="E141" s="8"/>
      <c r="F141" s="130"/>
      <c r="G141" s="130">
        <f>G142:G142</f>
        <v>486.1</v>
      </c>
      <c r="H141" s="6">
        <f t="shared" si="60"/>
        <v>486.1</v>
      </c>
      <c r="I141" s="26"/>
      <c r="J141" s="24"/>
      <c r="K141" s="26"/>
      <c r="L141" s="26"/>
      <c r="M141" s="24"/>
      <c r="N141" s="26"/>
      <c r="O141" s="26"/>
      <c r="P141" s="26"/>
      <c r="Q141" s="26"/>
      <c r="R141" s="26"/>
      <c r="S141" s="26"/>
      <c r="T141" s="26"/>
      <c r="U141" s="26"/>
      <c r="V141" s="24"/>
      <c r="W141" s="26"/>
      <c r="X141" s="26"/>
      <c r="Y141" s="24"/>
      <c r="Z141" s="26"/>
      <c r="AA141" s="26"/>
      <c r="AB141" s="24"/>
      <c r="AC141" s="26"/>
      <c r="AD141" s="26"/>
      <c r="AE141" s="26"/>
      <c r="AF141" s="26"/>
      <c r="AG141" s="26"/>
      <c r="AH141" s="24"/>
      <c r="AI141" s="26"/>
      <c r="AJ141" s="26"/>
      <c r="AK141" s="24"/>
      <c r="AL141" s="130">
        <f>AL142</f>
        <v>486.1</v>
      </c>
      <c r="AM141" s="130">
        <f>AM142</f>
        <v>486.1</v>
      </c>
    </row>
    <row r="142" spans="1:39" s="53" customFormat="1" ht="33.75" customHeight="1">
      <c r="A142" s="65" t="s">
        <v>417</v>
      </c>
      <c r="B142" s="25">
        <v>902</v>
      </c>
      <c r="C142" s="8" t="s">
        <v>416</v>
      </c>
      <c r="D142" s="8" t="s">
        <v>155</v>
      </c>
      <c r="E142" s="8"/>
      <c r="F142" s="130"/>
      <c r="G142" s="131">
        <f>G143</f>
        <v>486.1</v>
      </c>
      <c r="H142" s="6">
        <f t="shared" si="60"/>
        <v>486.1</v>
      </c>
      <c r="I142" s="26"/>
      <c r="J142" s="24"/>
      <c r="K142" s="26"/>
      <c r="L142" s="26"/>
      <c r="M142" s="24"/>
      <c r="N142" s="26"/>
      <c r="O142" s="26"/>
      <c r="P142" s="26"/>
      <c r="Q142" s="26"/>
      <c r="R142" s="26"/>
      <c r="S142" s="26"/>
      <c r="T142" s="26"/>
      <c r="U142" s="26"/>
      <c r="V142" s="24"/>
      <c r="W142" s="26"/>
      <c r="X142" s="26"/>
      <c r="Y142" s="24"/>
      <c r="Z142" s="26"/>
      <c r="AA142" s="26"/>
      <c r="AB142" s="24"/>
      <c r="AC142" s="26"/>
      <c r="AD142" s="26"/>
      <c r="AE142" s="26"/>
      <c r="AF142" s="26"/>
      <c r="AG142" s="26"/>
      <c r="AH142" s="24"/>
      <c r="AI142" s="26"/>
      <c r="AJ142" s="26"/>
      <c r="AK142" s="24"/>
      <c r="AL142" s="130">
        <f>AL143</f>
        <v>486.1</v>
      </c>
      <c r="AM142" s="130">
        <f>AM143</f>
        <v>486.1</v>
      </c>
    </row>
    <row r="143" spans="1:39" s="53" customFormat="1" ht="33.75" customHeight="1">
      <c r="A143" s="1" t="s">
        <v>19</v>
      </c>
      <c r="B143" s="74">
        <v>902</v>
      </c>
      <c r="C143" s="8" t="s">
        <v>416</v>
      </c>
      <c r="D143" s="8" t="s">
        <v>155</v>
      </c>
      <c r="E143" s="8" t="s">
        <v>20</v>
      </c>
      <c r="F143" s="26"/>
      <c r="G143" s="6">
        <v>486.1</v>
      </c>
      <c r="H143" s="6">
        <f t="shared" si="60"/>
        <v>486.1</v>
      </c>
      <c r="I143" s="26"/>
      <c r="J143" s="24"/>
      <c r="K143" s="26"/>
      <c r="L143" s="26"/>
      <c r="M143" s="24"/>
      <c r="N143" s="26"/>
      <c r="O143" s="26"/>
      <c r="P143" s="26"/>
      <c r="Q143" s="26"/>
      <c r="R143" s="26"/>
      <c r="S143" s="26"/>
      <c r="T143" s="26"/>
      <c r="U143" s="26"/>
      <c r="V143" s="24"/>
      <c r="W143" s="26"/>
      <c r="X143" s="26"/>
      <c r="Y143" s="24"/>
      <c r="Z143" s="26"/>
      <c r="AA143" s="26"/>
      <c r="AB143" s="24"/>
      <c r="AC143" s="26"/>
      <c r="AD143" s="26"/>
      <c r="AE143" s="26"/>
      <c r="AF143" s="26"/>
      <c r="AG143" s="26"/>
      <c r="AH143" s="24"/>
      <c r="AI143" s="26"/>
      <c r="AJ143" s="26"/>
      <c r="AK143" s="24"/>
      <c r="AL143" s="26">
        <v>486.1</v>
      </c>
      <c r="AM143" s="26">
        <v>486.1</v>
      </c>
    </row>
    <row r="144" spans="1:39" s="53" customFormat="1" ht="33.75" customHeight="1">
      <c r="A144" s="58" t="s">
        <v>47</v>
      </c>
      <c r="B144" s="66">
        <v>902</v>
      </c>
      <c r="C144" s="56" t="s">
        <v>48</v>
      </c>
      <c r="D144" s="56"/>
      <c r="E144" s="56"/>
      <c r="F144" s="130">
        <f>F147+F153+F164+F156+F165</f>
        <v>275.7</v>
      </c>
      <c r="G144" s="130">
        <f>G147+G153+G156+G165</f>
        <v>8136</v>
      </c>
      <c r="H144" s="124">
        <f t="shared" si="60"/>
        <v>8411.7000000000007</v>
      </c>
      <c r="I144" s="26">
        <f>I147+I153</f>
        <v>0</v>
      </c>
      <c r="J144" s="26">
        <f t="shared" si="41"/>
        <v>8411.7000000000007</v>
      </c>
      <c r="K144" s="26">
        <f>K147+K153</f>
        <v>0</v>
      </c>
      <c r="L144" s="26">
        <f>L147+L153</f>
        <v>0</v>
      </c>
      <c r="M144" s="26">
        <f t="shared" si="43"/>
        <v>8411.7000000000007</v>
      </c>
      <c r="N144" s="26">
        <f t="shared" ref="N144:U144" si="62">N147+N153</f>
        <v>0</v>
      </c>
      <c r="O144" s="26">
        <f t="shared" si="62"/>
        <v>0</v>
      </c>
      <c r="P144" s="26">
        <f t="shared" si="62"/>
        <v>1370.9</v>
      </c>
      <c r="Q144" s="26">
        <f t="shared" si="62"/>
        <v>0</v>
      </c>
      <c r="R144" s="26">
        <f t="shared" si="62"/>
        <v>0</v>
      </c>
      <c r="S144" s="26">
        <f t="shared" si="62"/>
        <v>1370.9</v>
      </c>
      <c r="T144" s="26">
        <f t="shared" si="62"/>
        <v>0</v>
      </c>
      <c r="U144" s="26">
        <f t="shared" si="62"/>
        <v>0</v>
      </c>
      <c r="V144" s="26">
        <f t="shared" si="44"/>
        <v>1370.9</v>
      </c>
      <c r="W144" s="26">
        <f>W147+W153</f>
        <v>0</v>
      </c>
      <c r="X144" s="26">
        <f>X147+X153</f>
        <v>0</v>
      </c>
      <c r="Y144" s="26">
        <f t="shared" si="45"/>
        <v>1370.9</v>
      </c>
      <c r="Z144" s="26">
        <f>Z147+Z153</f>
        <v>0</v>
      </c>
      <c r="AA144" s="26">
        <f>AA147+AA151+AA153</f>
        <v>0</v>
      </c>
      <c r="AB144" s="26">
        <f t="shared" si="46"/>
        <v>1370.9</v>
      </c>
      <c r="AC144" s="26">
        <f t="shared" ref="AC144:AJ144" si="63">AC147+AC153</f>
        <v>0</v>
      </c>
      <c r="AD144" s="26">
        <f>AD147+AD153+AD164</f>
        <v>0</v>
      </c>
      <c r="AE144" s="26">
        <f t="shared" ref="AE144:AE178" si="64">AB144+AC144+AD144</f>
        <v>1370.9</v>
      </c>
      <c r="AF144" s="26">
        <f t="shared" si="63"/>
        <v>0</v>
      </c>
      <c r="AG144" s="26">
        <f t="shared" si="63"/>
        <v>0</v>
      </c>
      <c r="AH144" s="26">
        <f t="shared" si="39"/>
        <v>1370.9</v>
      </c>
      <c r="AI144" s="26">
        <f t="shared" si="63"/>
        <v>0</v>
      </c>
      <c r="AJ144" s="26">
        <f t="shared" si="63"/>
        <v>0</v>
      </c>
      <c r="AK144" s="26">
        <f t="shared" si="40"/>
        <v>1370.9</v>
      </c>
      <c r="AL144" s="130">
        <f>AL153+AL156</f>
        <v>2080.4</v>
      </c>
      <c r="AM144" s="130">
        <f>AM153+AM156+AM162+AM163</f>
        <v>2163.6</v>
      </c>
    </row>
    <row r="145" spans="1:40" ht="33.75" hidden="1" customHeight="1">
      <c r="A145" s="69" t="s">
        <v>50</v>
      </c>
      <c r="B145" s="25">
        <v>902</v>
      </c>
      <c r="C145" s="8" t="s">
        <v>48</v>
      </c>
      <c r="D145" s="8" t="s">
        <v>159</v>
      </c>
      <c r="E145" s="8"/>
      <c r="F145" s="131">
        <f>F146</f>
        <v>0</v>
      </c>
      <c r="G145" s="131">
        <f>G146</f>
        <v>0</v>
      </c>
      <c r="H145" s="6">
        <f t="shared" si="60"/>
        <v>0</v>
      </c>
      <c r="I145" s="6">
        <f>I146</f>
        <v>0</v>
      </c>
      <c r="J145" s="6">
        <f t="shared" si="41"/>
        <v>0</v>
      </c>
      <c r="K145" s="6">
        <f>K146</f>
        <v>0</v>
      </c>
      <c r="L145" s="6">
        <f>L146</f>
        <v>0</v>
      </c>
      <c r="M145" s="6">
        <f t="shared" si="43"/>
        <v>0</v>
      </c>
      <c r="N145" s="6">
        <f>N146</f>
        <v>0</v>
      </c>
      <c r="O145" s="6">
        <f>O146</f>
        <v>0</v>
      </c>
      <c r="P145" s="6">
        <f t="shared" si="36"/>
        <v>0</v>
      </c>
      <c r="Q145" s="6">
        <f>Q146</f>
        <v>0</v>
      </c>
      <c r="R145" s="6">
        <f>R146</f>
        <v>0</v>
      </c>
      <c r="S145" s="6">
        <f t="shared" si="37"/>
        <v>0</v>
      </c>
      <c r="T145" s="6">
        <f>T146</f>
        <v>0</v>
      </c>
      <c r="U145" s="6">
        <f>U146</f>
        <v>0</v>
      </c>
      <c r="V145" s="6">
        <f t="shared" si="44"/>
        <v>0</v>
      </c>
      <c r="W145" s="6">
        <f>W146</f>
        <v>0</v>
      </c>
      <c r="X145" s="6">
        <f>X146</f>
        <v>0</v>
      </c>
      <c r="Y145" s="6">
        <f t="shared" si="45"/>
        <v>0</v>
      </c>
      <c r="Z145" s="6">
        <f>Z146</f>
        <v>0</v>
      </c>
      <c r="AA145" s="6">
        <f>AA146</f>
        <v>0</v>
      </c>
      <c r="AB145" s="6">
        <f t="shared" si="46"/>
        <v>0</v>
      </c>
      <c r="AC145" s="6">
        <f>AC146</f>
        <v>0</v>
      </c>
      <c r="AD145" s="6">
        <f>AD146</f>
        <v>0</v>
      </c>
      <c r="AE145" s="6">
        <f t="shared" si="64"/>
        <v>0</v>
      </c>
      <c r="AF145" s="6">
        <f>AF146</f>
        <v>0</v>
      </c>
      <c r="AG145" s="6">
        <f>AG146</f>
        <v>0</v>
      </c>
      <c r="AH145" s="6">
        <f t="shared" si="39"/>
        <v>0</v>
      </c>
      <c r="AI145" s="6">
        <f>AI146</f>
        <v>0</v>
      </c>
      <c r="AJ145" s="6">
        <f>AJ146</f>
        <v>0</v>
      </c>
      <c r="AK145" s="6">
        <f t="shared" si="40"/>
        <v>0</v>
      </c>
      <c r="AL145" s="131">
        <f>AL146</f>
        <v>0</v>
      </c>
      <c r="AM145" s="131">
        <f>AM146</f>
        <v>0</v>
      </c>
    </row>
    <row r="146" spans="1:40" ht="33.75" hidden="1" customHeight="1">
      <c r="A146" s="7" t="s">
        <v>10</v>
      </c>
      <c r="B146" s="25">
        <v>902</v>
      </c>
      <c r="C146" s="8" t="s">
        <v>48</v>
      </c>
      <c r="D146" s="8" t="s">
        <v>159</v>
      </c>
      <c r="E146" s="8" t="s">
        <v>11</v>
      </c>
      <c r="F146" s="131"/>
      <c r="G146" s="131"/>
      <c r="H146" s="6">
        <f t="shared" si="60"/>
        <v>0</v>
      </c>
      <c r="I146" s="6"/>
      <c r="J146" s="6">
        <f t="shared" si="41"/>
        <v>0</v>
      </c>
      <c r="K146" s="6"/>
      <c r="L146" s="6"/>
      <c r="M146" s="6">
        <f t="shared" si="43"/>
        <v>0</v>
      </c>
      <c r="N146" s="6"/>
      <c r="O146" s="6"/>
      <c r="P146" s="6">
        <f t="shared" si="36"/>
        <v>0</v>
      </c>
      <c r="Q146" s="6"/>
      <c r="R146" s="6"/>
      <c r="S146" s="6">
        <f t="shared" si="37"/>
        <v>0</v>
      </c>
      <c r="T146" s="6"/>
      <c r="U146" s="6"/>
      <c r="V146" s="6">
        <f t="shared" si="44"/>
        <v>0</v>
      </c>
      <c r="W146" s="6"/>
      <c r="X146" s="6"/>
      <c r="Y146" s="6">
        <f t="shared" si="45"/>
        <v>0</v>
      </c>
      <c r="Z146" s="6"/>
      <c r="AA146" s="6"/>
      <c r="AB146" s="6">
        <f t="shared" si="46"/>
        <v>0</v>
      </c>
      <c r="AC146" s="6"/>
      <c r="AD146" s="6"/>
      <c r="AE146" s="6">
        <f t="shared" si="64"/>
        <v>0</v>
      </c>
      <c r="AF146" s="6"/>
      <c r="AG146" s="6"/>
      <c r="AH146" s="6">
        <f t="shared" si="39"/>
        <v>0</v>
      </c>
      <c r="AI146" s="6"/>
      <c r="AJ146" s="6"/>
      <c r="AK146" s="6">
        <f t="shared" si="40"/>
        <v>0</v>
      </c>
      <c r="AL146" s="131"/>
      <c r="AM146" s="131"/>
    </row>
    <row r="147" spans="1:40" ht="33.75" hidden="1" customHeight="1">
      <c r="A147" s="13" t="s">
        <v>262</v>
      </c>
      <c r="B147" s="8">
        <v>902</v>
      </c>
      <c r="C147" s="4" t="s">
        <v>48</v>
      </c>
      <c r="D147" s="4" t="s">
        <v>163</v>
      </c>
      <c r="E147" s="4"/>
      <c r="F147" s="131">
        <f>F148</f>
        <v>0</v>
      </c>
      <c r="G147" s="131">
        <f>G148</f>
        <v>0</v>
      </c>
      <c r="H147" s="6">
        <f t="shared" si="60"/>
        <v>0</v>
      </c>
      <c r="I147" s="6">
        <f t="shared" ref="I147:AM147" si="65">I148</f>
        <v>0</v>
      </c>
      <c r="J147" s="6">
        <f t="shared" si="41"/>
        <v>0</v>
      </c>
      <c r="K147" s="6">
        <f t="shared" si="65"/>
        <v>0</v>
      </c>
      <c r="L147" s="6">
        <f t="shared" si="65"/>
        <v>0</v>
      </c>
      <c r="M147" s="6">
        <f t="shared" si="43"/>
        <v>0</v>
      </c>
      <c r="N147" s="6">
        <f t="shared" si="65"/>
        <v>0</v>
      </c>
      <c r="O147" s="6">
        <f t="shared" si="65"/>
        <v>0</v>
      </c>
      <c r="P147" s="6">
        <f t="shared" si="65"/>
        <v>0</v>
      </c>
      <c r="Q147" s="6">
        <f t="shared" si="65"/>
        <v>0</v>
      </c>
      <c r="R147" s="6">
        <f t="shared" si="65"/>
        <v>0</v>
      </c>
      <c r="S147" s="6">
        <f t="shared" si="65"/>
        <v>0</v>
      </c>
      <c r="T147" s="6">
        <f t="shared" si="65"/>
        <v>0</v>
      </c>
      <c r="U147" s="6">
        <f t="shared" si="65"/>
        <v>0</v>
      </c>
      <c r="V147" s="6">
        <f t="shared" si="44"/>
        <v>0</v>
      </c>
      <c r="W147" s="6">
        <f t="shared" si="65"/>
        <v>0</v>
      </c>
      <c r="X147" s="6">
        <f t="shared" si="65"/>
        <v>0</v>
      </c>
      <c r="Y147" s="6">
        <f t="shared" si="45"/>
        <v>0</v>
      </c>
      <c r="Z147" s="6">
        <f t="shared" si="65"/>
        <v>0</v>
      </c>
      <c r="AA147" s="6">
        <f t="shared" si="65"/>
        <v>0</v>
      </c>
      <c r="AB147" s="6">
        <f t="shared" si="46"/>
        <v>0</v>
      </c>
      <c r="AC147" s="6">
        <f>AC148+AC149</f>
        <v>0</v>
      </c>
      <c r="AD147" s="6">
        <f>AD148+AD149+AD150</f>
        <v>0</v>
      </c>
      <c r="AE147" s="6">
        <f t="shared" si="64"/>
        <v>0</v>
      </c>
      <c r="AF147" s="6">
        <f t="shared" si="65"/>
        <v>0</v>
      </c>
      <c r="AG147" s="6">
        <f>AG148+AG150</f>
        <v>0</v>
      </c>
      <c r="AH147" s="6">
        <f t="shared" si="39"/>
        <v>0</v>
      </c>
      <c r="AI147" s="6">
        <f t="shared" si="65"/>
        <v>0</v>
      </c>
      <c r="AJ147" s="6">
        <f t="shared" si="65"/>
        <v>0</v>
      </c>
      <c r="AK147" s="6">
        <f t="shared" si="40"/>
        <v>0</v>
      </c>
      <c r="AL147" s="131">
        <f t="shared" si="65"/>
        <v>0</v>
      </c>
      <c r="AM147" s="131">
        <f t="shared" si="65"/>
        <v>0</v>
      </c>
    </row>
    <row r="148" spans="1:40" ht="33.75" hidden="1" customHeight="1">
      <c r="A148" s="1" t="s">
        <v>264</v>
      </c>
      <c r="B148" s="8">
        <v>902</v>
      </c>
      <c r="C148" s="4" t="s">
        <v>48</v>
      </c>
      <c r="D148" s="4" t="s">
        <v>248</v>
      </c>
      <c r="E148" s="4" t="s">
        <v>49</v>
      </c>
      <c r="F148" s="131"/>
      <c r="G148" s="131"/>
      <c r="H148" s="6">
        <f t="shared" si="60"/>
        <v>0</v>
      </c>
      <c r="I148" s="6"/>
      <c r="J148" s="6">
        <f t="shared" si="41"/>
        <v>0</v>
      </c>
      <c r="K148" s="6"/>
      <c r="L148" s="6"/>
      <c r="M148" s="6">
        <f t="shared" si="43"/>
        <v>0</v>
      </c>
      <c r="N148" s="6"/>
      <c r="O148" s="6"/>
      <c r="P148" s="6">
        <f t="shared" si="36"/>
        <v>0</v>
      </c>
      <c r="Q148" s="6"/>
      <c r="R148" s="6"/>
      <c r="S148" s="6">
        <f t="shared" si="37"/>
        <v>0</v>
      </c>
      <c r="T148" s="6"/>
      <c r="U148" s="6"/>
      <c r="V148" s="6">
        <f t="shared" si="44"/>
        <v>0</v>
      </c>
      <c r="W148" s="27"/>
      <c r="X148" s="27"/>
      <c r="Y148" s="6">
        <f t="shared" si="45"/>
        <v>0</v>
      </c>
      <c r="Z148" s="6"/>
      <c r="AA148" s="6"/>
      <c r="AB148" s="6">
        <f t="shared" si="46"/>
        <v>0</v>
      </c>
      <c r="AC148" s="6"/>
      <c r="AD148" s="6"/>
      <c r="AE148" s="6">
        <f t="shared" si="64"/>
        <v>0</v>
      </c>
      <c r="AF148" s="6"/>
      <c r="AG148" s="6"/>
      <c r="AH148" s="6">
        <f t="shared" si="39"/>
        <v>0</v>
      </c>
      <c r="AI148" s="6"/>
      <c r="AJ148" s="6"/>
      <c r="AK148" s="6">
        <f t="shared" si="40"/>
        <v>0</v>
      </c>
      <c r="AL148" s="131">
        <v>0</v>
      </c>
      <c r="AM148" s="131">
        <v>0</v>
      </c>
    </row>
    <row r="149" spans="1:40" ht="33.75" hidden="1" customHeight="1">
      <c r="A149" s="1" t="s">
        <v>264</v>
      </c>
      <c r="B149" s="8">
        <v>902</v>
      </c>
      <c r="C149" s="4" t="s">
        <v>48</v>
      </c>
      <c r="D149" s="4" t="s">
        <v>260</v>
      </c>
      <c r="E149" s="4" t="s">
        <v>49</v>
      </c>
      <c r="F149" s="131"/>
      <c r="G149" s="131"/>
      <c r="H149" s="6">
        <f t="shared" si="60"/>
        <v>0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27"/>
      <c r="X149" s="27"/>
      <c r="Y149" s="6"/>
      <c r="Z149" s="6"/>
      <c r="AA149" s="6"/>
      <c r="AB149" s="6"/>
      <c r="AC149" s="6"/>
      <c r="AD149" s="6"/>
      <c r="AE149" s="6">
        <f t="shared" si="64"/>
        <v>0</v>
      </c>
      <c r="AF149" s="6"/>
      <c r="AG149" s="6"/>
      <c r="AH149" s="6">
        <f t="shared" si="39"/>
        <v>0</v>
      </c>
      <c r="AI149" s="6"/>
      <c r="AJ149" s="6"/>
      <c r="AK149" s="6">
        <f t="shared" si="40"/>
        <v>0</v>
      </c>
      <c r="AL149" s="131"/>
      <c r="AM149" s="131"/>
    </row>
    <row r="150" spans="1:40" ht="33.75" hidden="1" customHeight="1">
      <c r="A150" s="1" t="s">
        <v>263</v>
      </c>
      <c r="B150" s="8">
        <v>902</v>
      </c>
      <c r="C150" s="4" t="s">
        <v>48</v>
      </c>
      <c r="D150" s="4" t="s">
        <v>261</v>
      </c>
      <c r="E150" s="4" t="s">
        <v>49</v>
      </c>
      <c r="F150" s="131"/>
      <c r="G150" s="131"/>
      <c r="H150" s="6">
        <f t="shared" si="60"/>
        <v>0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27"/>
      <c r="X150" s="27"/>
      <c r="Y150" s="6"/>
      <c r="Z150" s="6"/>
      <c r="AA150" s="6"/>
      <c r="AB150" s="6"/>
      <c r="AC150" s="6"/>
      <c r="AD150" s="6"/>
      <c r="AE150" s="6">
        <f t="shared" si="64"/>
        <v>0</v>
      </c>
      <c r="AF150" s="6"/>
      <c r="AG150" s="6"/>
      <c r="AH150" s="6">
        <f t="shared" si="39"/>
        <v>0</v>
      </c>
      <c r="AI150" s="6"/>
      <c r="AJ150" s="6"/>
      <c r="AK150" s="6">
        <f t="shared" si="40"/>
        <v>0</v>
      </c>
      <c r="AL150" s="131"/>
      <c r="AM150" s="131"/>
    </row>
    <row r="151" spans="1:40" ht="33.75" hidden="1" customHeight="1">
      <c r="A151" s="1" t="s">
        <v>255</v>
      </c>
      <c r="B151" s="8">
        <v>902</v>
      </c>
      <c r="C151" s="4" t="s">
        <v>48</v>
      </c>
      <c r="D151" s="4" t="s">
        <v>159</v>
      </c>
      <c r="E151" s="4"/>
      <c r="F151" s="131"/>
      <c r="G151" s="131"/>
      <c r="H151" s="6">
        <f t="shared" si="60"/>
        <v>0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27"/>
      <c r="X151" s="27"/>
      <c r="Y151" s="6">
        <f t="shared" si="45"/>
        <v>0</v>
      </c>
      <c r="Z151" s="6"/>
      <c r="AA151" s="6">
        <f>AA152</f>
        <v>0</v>
      </c>
      <c r="AB151" s="6">
        <f t="shared" si="46"/>
        <v>0</v>
      </c>
      <c r="AC151" s="6"/>
      <c r="AD151" s="6"/>
      <c r="AE151" s="6">
        <f t="shared" si="64"/>
        <v>0</v>
      </c>
      <c r="AF151" s="6"/>
      <c r="AG151" s="6"/>
      <c r="AH151" s="6">
        <f t="shared" si="39"/>
        <v>0</v>
      </c>
      <c r="AI151" s="6"/>
      <c r="AJ151" s="6"/>
      <c r="AK151" s="6">
        <f t="shared" si="40"/>
        <v>0</v>
      </c>
      <c r="AL151" s="131"/>
      <c r="AM151" s="131"/>
    </row>
    <row r="152" spans="1:40" ht="33.75" hidden="1" customHeight="1">
      <c r="A152" s="1" t="s">
        <v>19</v>
      </c>
      <c r="B152" s="8">
        <v>902</v>
      </c>
      <c r="C152" s="4" t="s">
        <v>48</v>
      </c>
      <c r="D152" s="4" t="s">
        <v>159</v>
      </c>
      <c r="E152" s="4" t="s">
        <v>20</v>
      </c>
      <c r="F152" s="131"/>
      <c r="G152" s="131"/>
      <c r="H152" s="6">
        <f t="shared" si="60"/>
        <v>0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27"/>
      <c r="X152" s="27"/>
      <c r="Y152" s="6">
        <f t="shared" si="45"/>
        <v>0</v>
      </c>
      <c r="Z152" s="6"/>
      <c r="AA152" s="6"/>
      <c r="AB152" s="6">
        <f t="shared" si="46"/>
        <v>0</v>
      </c>
      <c r="AC152" s="6"/>
      <c r="AD152" s="6"/>
      <c r="AE152" s="6">
        <f t="shared" si="64"/>
        <v>0</v>
      </c>
      <c r="AF152" s="6"/>
      <c r="AG152" s="6"/>
      <c r="AH152" s="6">
        <f t="shared" si="39"/>
        <v>0</v>
      </c>
      <c r="AI152" s="6"/>
      <c r="AJ152" s="6"/>
      <c r="AK152" s="6">
        <f t="shared" si="40"/>
        <v>0</v>
      </c>
      <c r="AL152" s="131"/>
      <c r="AM152" s="131"/>
    </row>
    <row r="153" spans="1:40" ht="33.75" customHeight="1">
      <c r="A153" s="1" t="s">
        <v>123</v>
      </c>
      <c r="B153" s="25">
        <v>902</v>
      </c>
      <c r="C153" s="8" t="s">
        <v>48</v>
      </c>
      <c r="D153" s="8" t="s">
        <v>155</v>
      </c>
      <c r="E153" s="8"/>
      <c r="F153" s="131">
        <f>F154</f>
        <v>0</v>
      </c>
      <c r="G153" s="131">
        <f>G154+G169</f>
        <v>1370.9</v>
      </c>
      <c r="H153" s="6">
        <f t="shared" si="60"/>
        <v>1370.9</v>
      </c>
      <c r="I153" s="6">
        <f>I154+I169</f>
        <v>0</v>
      </c>
      <c r="J153" s="6">
        <f t="shared" si="41"/>
        <v>1370.9</v>
      </c>
      <c r="K153" s="6">
        <f t="shared" ref="K153:AM153" si="66">K154+K169</f>
        <v>0</v>
      </c>
      <c r="L153" s="6">
        <f t="shared" si="66"/>
        <v>0</v>
      </c>
      <c r="M153" s="6">
        <f t="shared" si="43"/>
        <v>1370.9</v>
      </c>
      <c r="N153" s="6">
        <f t="shared" si="66"/>
        <v>0</v>
      </c>
      <c r="O153" s="6">
        <f t="shared" si="66"/>
        <v>0</v>
      </c>
      <c r="P153" s="6">
        <f t="shared" si="66"/>
        <v>1370.9</v>
      </c>
      <c r="Q153" s="6">
        <f t="shared" si="66"/>
        <v>0</v>
      </c>
      <c r="R153" s="6">
        <f>R155+R164+R169</f>
        <v>0</v>
      </c>
      <c r="S153" s="6">
        <f t="shared" si="37"/>
        <v>1370.9</v>
      </c>
      <c r="T153" s="6">
        <f t="shared" si="66"/>
        <v>0</v>
      </c>
      <c r="U153" s="6">
        <f t="shared" si="66"/>
        <v>0</v>
      </c>
      <c r="V153" s="6">
        <f t="shared" si="44"/>
        <v>1370.9</v>
      </c>
      <c r="W153" s="6">
        <f t="shared" si="66"/>
        <v>0</v>
      </c>
      <c r="X153" s="6">
        <f t="shared" si="66"/>
        <v>0</v>
      </c>
      <c r="Y153" s="6">
        <f t="shared" si="45"/>
        <v>1370.9</v>
      </c>
      <c r="Z153" s="6">
        <f t="shared" si="66"/>
        <v>0</v>
      </c>
      <c r="AA153" s="6">
        <f>AA154+AA155+AA164+AA169</f>
        <v>0</v>
      </c>
      <c r="AB153" s="6">
        <f t="shared" si="46"/>
        <v>1370.9</v>
      </c>
      <c r="AC153" s="6">
        <f t="shared" si="66"/>
        <v>0</v>
      </c>
      <c r="AD153" s="6">
        <f t="shared" si="66"/>
        <v>0</v>
      </c>
      <c r="AE153" s="6">
        <f t="shared" si="66"/>
        <v>1370.9</v>
      </c>
      <c r="AF153" s="6">
        <f t="shared" si="66"/>
        <v>0</v>
      </c>
      <c r="AG153" s="6">
        <f t="shared" si="66"/>
        <v>0</v>
      </c>
      <c r="AH153" s="6">
        <f t="shared" si="39"/>
        <v>1370.9</v>
      </c>
      <c r="AI153" s="6">
        <f t="shared" si="66"/>
        <v>0</v>
      </c>
      <c r="AJ153" s="6">
        <f>AJ154+AJ169+AJ170</f>
        <v>0</v>
      </c>
      <c r="AK153" s="6">
        <f t="shared" si="40"/>
        <v>1370.9</v>
      </c>
      <c r="AL153" s="131">
        <f t="shared" si="66"/>
        <v>2080.4</v>
      </c>
      <c r="AM153" s="131">
        <f t="shared" si="66"/>
        <v>2163.6</v>
      </c>
    </row>
    <row r="154" spans="1:40" ht="33.75" customHeight="1">
      <c r="A154" s="65" t="s">
        <v>51</v>
      </c>
      <c r="B154" s="25" t="s">
        <v>32</v>
      </c>
      <c r="C154" s="8" t="s">
        <v>48</v>
      </c>
      <c r="D154" s="8" t="s">
        <v>150</v>
      </c>
      <c r="E154" s="8"/>
      <c r="F154" s="131">
        <f>F155</f>
        <v>0</v>
      </c>
      <c r="G154" s="131">
        <f>G155</f>
        <v>1370.9</v>
      </c>
      <c r="H154" s="6">
        <f t="shared" si="60"/>
        <v>1370.9</v>
      </c>
      <c r="I154" s="6">
        <f>I155</f>
        <v>0</v>
      </c>
      <c r="J154" s="6">
        <f t="shared" si="41"/>
        <v>1370.9</v>
      </c>
      <c r="K154" s="6">
        <f>K155</f>
        <v>0</v>
      </c>
      <c r="L154" s="6">
        <f>L155</f>
        <v>0</v>
      </c>
      <c r="M154" s="6">
        <f t="shared" si="43"/>
        <v>1370.9</v>
      </c>
      <c r="N154" s="6">
        <f>N155</f>
        <v>0</v>
      </c>
      <c r="O154" s="6">
        <f>O155</f>
        <v>0</v>
      </c>
      <c r="P154" s="6">
        <f t="shared" si="36"/>
        <v>1370.9</v>
      </c>
      <c r="Q154" s="6">
        <f>Q155</f>
        <v>0</v>
      </c>
      <c r="R154" s="6">
        <f>R155</f>
        <v>0</v>
      </c>
      <c r="S154" s="6">
        <f t="shared" si="37"/>
        <v>1370.9</v>
      </c>
      <c r="T154" s="6">
        <f>T155</f>
        <v>0</v>
      </c>
      <c r="U154" s="6">
        <f>U155</f>
        <v>0</v>
      </c>
      <c r="V154" s="6">
        <f t="shared" si="44"/>
        <v>1370.9</v>
      </c>
      <c r="W154" s="6">
        <f>W155</f>
        <v>0</v>
      </c>
      <c r="X154" s="6">
        <f>X155</f>
        <v>0</v>
      </c>
      <c r="Y154" s="6">
        <f t="shared" si="45"/>
        <v>1370.9</v>
      </c>
      <c r="Z154" s="6">
        <f>Z155</f>
        <v>0</v>
      </c>
      <c r="AA154" s="6">
        <f>AA155</f>
        <v>0</v>
      </c>
      <c r="AB154" s="6">
        <f t="shared" si="46"/>
        <v>1370.9</v>
      </c>
      <c r="AC154" s="6">
        <f>AC155</f>
        <v>0</v>
      </c>
      <c r="AD154" s="6">
        <f>AD155</f>
        <v>0</v>
      </c>
      <c r="AE154" s="6">
        <f t="shared" si="64"/>
        <v>1370.9</v>
      </c>
      <c r="AF154" s="6">
        <f>AF155</f>
        <v>0</v>
      </c>
      <c r="AG154" s="6">
        <f>AG155</f>
        <v>0</v>
      </c>
      <c r="AH154" s="6">
        <f t="shared" si="39"/>
        <v>1370.9</v>
      </c>
      <c r="AI154" s="6">
        <f>AI155</f>
        <v>0</v>
      </c>
      <c r="AJ154" s="6">
        <f>AJ155</f>
        <v>0</v>
      </c>
      <c r="AK154" s="6">
        <f t="shared" si="40"/>
        <v>1370.9</v>
      </c>
      <c r="AL154" s="131">
        <f>AL155</f>
        <v>2080.4</v>
      </c>
      <c r="AM154" s="131">
        <f>AM155</f>
        <v>2163.6</v>
      </c>
    </row>
    <row r="155" spans="1:40" ht="33.75" customHeight="1">
      <c r="A155" s="1" t="s">
        <v>19</v>
      </c>
      <c r="B155" s="25" t="s">
        <v>32</v>
      </c>
      <c r="C155" s="8" t="s">
        <v>48</v>
      </c>
      <c r="D155" s="8" t="s">
        <v>150</v>
      </c>
      <c r="E155" s="8" t="s">
        <v>20</v>
      </c>
      <c r="F155" s="6"/>
      <c r="G155" s="6">
        <v>1370.9</v>
      </c>
      <c r="H155" s="6">
        <f t="shared" si="60"/>
        <v>1370.9</v>
      </c>
      <c r="I155" s="6"/>
      <c r="J155" s="6">
        <f t="shared" si="41"/>
        <v>1370.9</v>
      </c>
      <c r="K155" s="6"/>
      <c r="L155" s="6"/>
      <c r="M155" s="6">
        <f t="shared" si="43"/>
        <v>1370.9</v>
      </c>
      <c r="N155" s="6"/>
      <c r="O155" s="6"/>
      <c r="P155" s="6">
        <f t="shared" si="36"/>
        <v>1370.9</v>
      </c>
      <c r="Q155" s="6"/>
      <c r="R155" s="6"/>
      <c r="S155" s="6">
        <f t="shared" si="37"/>
        <v>1370.9</v>
      </c>
      <c r="T155" s="6"/>
      <c r="U155" s="6"/>
      <c r="V155" s="6">
        <f t="shared" si="44"/>
        <v>1370.9</v>
      </c>
      <c r="W155" s="6"/>
      <c r="X155" s="6"/>
      <c r="Y155" s="6">
        <f t="shared" si="45"/>
        <v>1370.9</v>
      </c>
      <c r="Z155" s="6"/>
      <c r="AA155" s="6"/>
      <c r="AB155" s="6">
        <f t="shared" si="46"/>
        <v>1370.9</v>
      </c>
      <c r="AC155" s="6"/>
      <c r="AD155" s="6"/>
      <c r="AE155" s="6">
        <f t="shared" si="64"/>
        <v>1370.9</v>
      </c>
      <c r="AF155" s="6"/>
      <c r="AG155" s="6"/>
      <c r="AH155" s="6">
        <f t="shared" si="39"/>
        <v>1370.9</v>
      </c>
      <c r="AI155" s="6"/>
      <c r="AJ155" s="6"/>
      <c r="AK155" s="6">
        <f t="shared" si="40"/>
        <v>1370.9</v>
      </c>
      <c r="AL155" s="6">
        <v>2080.4</v>
      </c>
      <c r="AM155" s="6">
        <v>2163.6</v>
      </c>
    </row>
    <row r="156" spans="1:40" ht="69" customHeight="1">
      <c r="A156" s="178" t="s">
        <v>443</v>
      </c>
      <c r="B156" s="25" t="s">
        <v>32</v>
      </c>
      <c r="C156" s="181" t="s">
        <v>48</v>
      </c>
      <c r="D156" s="181" t="s">
        <v>159</v>
      </c>
      <c r="E156" s="181"/>
      <c r="F156" s="182">
        <f>F160+F161</f>
        <v>275.7</v>
      </c>
      <c r="G156" s="182">
        <f>G159</f>
        <v>6765.1</v>
      </c>
      <c r="H156" s="182">
        <f>H157+H158+H159+H160+H161</f>
        <v>7040.8</v>
      </c>
      <c r="I156" s="182"/>
      <c r="J156" s="182">
        <f t="shared" si="41"/>
        <v>7040.8</v>
      </c>
      <c r="K156" s="182"/>
      <c r="L156" s="182"/>
      <c r="M156" s="182">
        <f t="shared" si="43"/>
        <v>7040.8</v>
      </c>
      <c r="N156" s="182"/>
      <c r="O156" s="182"/>
      <c r="P156" s="182">
        <f t="shared" si="36"/>
        <v>7040.8</v>
      </c>
      <c r="Q156" s="182"/>
      <c r="R156" s="182"/>
      <c r="S156" s="182">
        <f t="shared" si="37"/>
        <v>7040.8</v>
      </c>
      <c r="T156" s="182"/>
      <c r="U156" s="182"/>
      <c r="V156" s="182">
        <f t="shared" si="44"/>
        <v>7040.8</v>
      </c>
      <c r="W156" s="182"/>
      <c r="X156" s="182"/>
      <c r="Y156" s="182">
        <f t="shared" si="45"/>
        <v>7040.8</v>
      </c>
      <c r="Z156" s="182"/>
      <c r="AA156" s="182"/>
      <c r="AB156" s="182">
        <f t="shared" si="46"/>
        <v>7040.8</v>
      </c>
      <c r="AC156" s="182"/>
      <c r="AD156" s="182"/>
      <c r="AE156" s="182">
        <f t="shared" si="64"/>
        <v>7040.8</v>
      </c>
      <c r="AF156" s="182"/>
      <c r="AG156" s="182"/>
      <c r="AH156" s="182">
        <f t="shared" si="39"/>
        <v>7040.8</v>
      </c>
      <c r="AI156" s="182"/>
      <c r="AJ156" s="182"/>
      <c r="AK156" s="182">
        <f t="shared" si="40"/>
        <v>7040.8</v>
      </c>
      <c r="AL156" s="182">
        <f>AL157+AL158+AL159+AL160+AL161</f>
        <v>0</v>
      </c>
      <c r="AM156" s="182">
        <f>AM157+AM158+AM159+AM160+AM161</f>
        <v>0</v>
      </c>
      <c r="AN156" s="243"/>
    </row>
    <row r="157" spans="1:40" ht="33.75" hidden="1" customHeight="1">
      <c r="A157" s="240"/>
      <c r="B157" s="25"/>
      <c r="C157" s="8"/>
      <c r="D157" s="8"/>
      <c r="E157" s="8"/>
      <c r="F157" s="6"/>
      <c r="G157" s="6"/>
      <c r="H157" s="6">
        <f t="shared" si="60"/>
        <v>0</v>
      </c>
      <c r="I157" s="6"/>
      <c r="J157" s="6">
        <f t="shared" si="41"/>
        <v>0</v>
      </c>
      <c r="K157" s="6"/>
      <c r="L157" s="6"/>
      <c r="M157" s="6">
        <f t="shared" si="43"/>
        <v>0</v>
      </c>
      <c r="N157" s="6"/>
      <c r="O157" s="6"/>
      <c r="P157" s="6">
        <f t="shared" si="36"/>
        <v>0</v>
      </c>
      <c r="Q157" s="6"/>
      <c r="R157" s="6"/>
      <c r="S157" s="6">
        <f t="shared" si="37"/>
        <v>0</v>
      </c>
      <c r="T157" s="6"/>
      <c r="U157" s="6"/>
      <c r="V157" s="6">
        <f t="shared" si="44"/>
        <v>0</v>
      </c>
      <c r="W157" s="6"/>
      <c r="X157" s="6"/>
      <c r="Y157" s="6">
        <f t="shared" si="45"/>
        <v>0</v>
      </c>
      <c r="Z157" s="6"/>
      <c r="AA157" s="6"/>
      <c r="AB157" s="6">
        <f t="shared" si="46"/>
        <v>0</v>
      </c>
      <c r="AC157" s="6"/>
      <c r="AD157" s="6"/>
      <c r="AE157" s="6">
        <f t="shared" si="64"/>
        <v>0</v>
      </c>
      <c r="AF157" s="6"/>
      <c r="AG157" s="6"/>
      <c r="AH157" s="6">
        <f t="shared" si="39"/>
        <v>0</v>
      </c>
      <c r="AI157" s="6"/>
      <c r="AJ157" s="6"/>
      <c r="AK157" s="6">
        <f t="shared" si="40"/>
        <v>0</v>
      </c>
      <c r="AL157" s="6"/>
      <c r="AM157" s="6"/>
    </row>
    <row r="158" spans="1:40" ht="33.75" hidden="1" customHeight="1">
      <c r="A158" s="240"/>
      <c r="B158" s="25"/>
      <c r="C158" s="8"/>
      <c r="D158" s="8"/>
      <c r="E158" s="8"/>
      <c r="F158" s="6"/>
      <c r="G158" s="6"/>
      <c r="H158" s="6">
        <f t="shared" si="60"/>
        <v>0</v>
      </c>
      <c r="I158" s="6"/>
      <c r="J158" s="6">
        <f t="shared" si="41"/>
        <v>0</v>
      </c>
      <c r="K158" s="6"/>
      <c r="L158" s="6"/>
      <c r="M158" s="6">
        <f t="shared" si="43"/>
        <v>0</v>
      </c>
      <c r="N158" s="6"/>
      <c r="O158" s="6"/>
      <c r="P158" s="6">
        <f t="shared" si="36"/>
        <v>0</v>
      </c>
      <c r="Q158" s="6"/>
      <c r="R158" s="6"/>
      <c r="S158" s="6">
        <f t="shared" si="37"/>
        <v>0</v>
      </c>
      <c r="T158" s="6"/>
      <c r="U158" s="6"/>
      <c r="V158" s="6">
        <f t="shared" si="44"/>
        <v>0</v>
      </c>
      <c r="W158" s="6"/>
      <c r="X158" s="6"/>
      <c r="Y158" s="6">
        <f t="shared" si="45"/>
        <v>0</v>
      </c>
      <c r="Z158" s="6"/>
      <c r="AA158" s="6"/>
      <c r="AB158" s="6">
        <f t="shared" si="46"/>
        <v>0</v>
      </c>
      <c r="AC158" s="6"/>
      <c r="AD158" s="6"/>
      <c r="AE158" s="6">
        <f t="shared" si="64"/>
        <v>0</v>
      </c>
      <c r="AF158" s="6"/>
      <c r="AG158" s="6"/>
      <c r="AH158" s="6">
        <f t="shared" si="39"/>
        <v>0</v>
      </c>
      <c r="AI158" s="6"/>
      <c r="AJ158" s="6"/>
      <c r="AK158" s="6">
        <f t="shared" si="40"/>
        <v>0</v>
      </c>
      <c r="AL158" s="6"/>
      <c r="AM158" s="6"/>
    </row>
    <row r="159" spans="1:40" ht="33.75" customHeight="1">
      <c r="A159" s="240" t="s">
        <v>402</v>
      </c>
      <c r="B159" s="25" t="s">
        <v>32</v>
      </c>
      <c r="C159" s="8" t="s">
        <v>48</v>
      </c>
      <c r="D159" s="8" t="s">
        <v>390</v>
      </c>
      <c r="E159" s="8" t="s">
        <v>49</v>
      </c>
      <c r="F159" s="6"/>
      <c r="G159" s="6">
        <v>6765.1</v>
      </c>
      <c r="H159" s="6">
        <f t="shared" si="60"/>
        <v>6765.1</v>
      </c>
      <c r="I159" s="6"/>
      <c r="J159" s="6">
        <f t="shared" si="41"/>
        <v>6765.1</v>
      </c>
      <c r="K159" s="6"/>
      <c r="L159" s="6"/>
      <c r="M159" s="6">
        <f t="shared" si="43"/>
        <v>6765.1</v>
      </c>
      <c r="N159" s="6"/>
      <c r="O159" s="6"/>
      <c r="P159" s="6">
        <f t="shared" si="36"/>
        <v>6765.1</v>
      </c>
      <c r="Q159" s="6"/>
      <c r="R159" s="6"/>
      <c r="S159" s="6">
        <f t="shared" si="37"/>
        <v>6765.1</v>
      </c>
      <c r="T159" s="6"/>
      <c r="U159" s="6"/>
      <c r="V159" s="6">
        <f t="shared" si="44"/>
        <v>6765.1</v>
      </c>
      <c r="W159" s="6"/>
      <c r="X159" s="6"/>
      <c r="Y159" s="6">
        <f t="shared" si="45"/>
        <v>6765.1</v>
      </c>
      <c r="Z159" s="6"/>
      <c r="AA159" s="6"/>
      <c r="AB159" s="6">
        <f t="shared" si="46"/>
        <v>6765.1</v>
      </c>
      <c r="AC159" s="6"/>
      <c r="AD159" s="6"/>
      <c r="AE159" s="6">
        <f t="shared" si="64"/>
        <v>6765.1</v>
      </c>
      <c r="AF159" s="6"/>
      <c r="AG159" s="6"/>
      <c r="AH159" s="6">
        <f t="shared" si="39"/>
        <v>6765.1</v>
      </c>
      <c r="AI159" s="6"/>
      <c r="AJ159" s="6"/>
      <c r="AK159" s="6">
        <f t="shared" si="40"/>
        <v>6765.1</v>
      </c>
      <c r="AL159" s="6"/>
      <c r="AM159" s="6"/>
    </row>
    <row r="160" spans="1:40" ht="33.75" customHeight="1">
      <c r="A160" s="240" t="s">
        <v>386</v>
      </c>
      <c r="B160" s="25" t="s">
        <v>32</v>
      </c>
      <c r="C160" s="8" t="s">
        <v>48</v>
      </c>
      <c r="D160" s="8" t="s">
        <v>390</v>
      </c>
      <c r="E160" s="8" t="s">
        <v>49</v>
      </c>
      <c r="F160" s="6">
        <v>275.7</v>
      </c>
      <c r="G160" s="6"/>
      <c r="H160" s="6">
        <f t="shared" si="60"/>
        <v>275.7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</row>
    <row r="161" spans="1:39" ht="33.75" hidden="1" customHeight="1">
      <c r="A161" s="241" t="s">
        <v>380</v>
      </c>
      <c r="B161" s="25" t="s">
        <v>32</v>
      </c>
      <c r="C161" s="8" t="s">
        <v>48</v>
      </c>
      <c r="D161" s="8" t="s">
        <v>159</v>
      </c>
      <c r="E161" s="8" t="s">
        <v>20</v>
      </c>
      <c r="F161" s="6"/>
      <c r="G161" s="6"/>
      <c r="H161" s="6">
        <f t="shared" si="60"/>
        <v>0</v>
      </c>
      <c r="I161" s="6"/>
      <c r="J161" s="6">
        <f t="shared" si="41"/>
        <v>0</v>
      </c>
      <c r="K161" s="6"/>
      <c r="L161" s="6"/>
      <c r="M161" s="6">
        <f t="shared" si="43"/>
        <v>0</v>
      </c>
      <c r="N161" s="6"/>
      <c r="O161" s="6"/>
      <c r="P161" s="6">
        <f t="shared" si="36"/>
        <v>0</v>
      </c>
      <c r="Q161" s="6"/>
      <c r="R161" s="6"/>
      <c r="S161" s="6">
        <f t="shared" si="37"/>
        <v>0</v>
      </c>
      <c r="T161" s="6"/>
      <c r="U161" s="6"/>
      <c r="V161" s="6">
        <f t="shared" si="44"/>
        <v>0</v>
      </c>
      <c r="W161" s="6"/>
      <c r="X161" s="6"/>
      <c r="Y161" s="6">
        <f t="shared" si="45"/>
        <v>0</v>
      </c>
      <c r="Z161" s="6"/>
      <c r="AA161" s="6"/>
      <c r="AB161" s="6">
        <f t="shared" si="46"/>
        <v>0</v>
      </c>
      <c r="AC161" s="6"/>
      <c r="AD161" s="6"/>
      <c r="AE161" s="6">
        <f t="shared" si="64"/>
        <v>0</v>
      </c>
      <c r="AF161" s="6"/>
      <c r="AG161" s="6"/>
      <c r="AH161" s="6">
        <f t="shared" si="39"/>
        <v>0</v>
      </c>
      <c r="AI161" s="6"/>
      <c r="AJ161" s="6"/>
      <c r="AK161" s="6">
        <f t="shared" si="40"/>
        <v>0</v>
      </c>
      <c r="AL161" s="6"/>
      <c r="AM161" s="6"/>
    </row>
    <row r="162" spans="1:39" ht="33.75" hidden="1" customHeight="1">
      <c r="A162" s="241" t="s">
        <v>387</v>
      </c>
      <c r="B162" s="25" t="s">
        <v>32</v>
      </c>
      <c r="C162" s="8" t="s">
        <v>48</v>
      </c>
      <c r="D162" s="8" t="s">
        <v>389</v>
      </c>
      <c r="E162" s="8" t="s">
        <v>11</v>
      </c>
      <c r="F162" s="6"/>
      <c r="G162" s="6"/>
      <c r="H162" s="6">
        <f t="shared" si="60"/>
        <v>0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</row>
    <row r="163" spans="1:39" ht="33.75" hidden="1" customHeight="1">
      <c r="A163" s="241" t="s">
        <v>386</v>
      </c>
      <c r="B163" s="25" t="s">
        <v>32</v>
      </c>
      <c r="C163" s="8" t="s">
        <v>48</v>
      </c>
      <c r="D163" s="8" t="s">
        <v>389</v>
      </c>
      <c r="E163" s="8" t="s">
        <v>11</v>
      </c>
      <c r="F163" s="260"/>
      <c r="G163" s="6"/>
      <c r="H163" s="6">
        <f t="shared" si="60"/>
        <v>0</v>
      </c>
      <c r="I163" s="6"/>
      <c r="J163" s="6">
        <f t="shared" si="41"/>
        <v>0</v>
      </c>
      <c r="K163" s="6"/>
      <c r="L163" s="6"/>
      <c r="M163" s="6">
        <f t="shared" si="43"/>
        <v>0</v>
      </c>
      <c r="N163" s="6"/>
      <c r="O163" s="6"/>
      <c r="P163" s="6">
        <f t="shared" si="36"/>
        <v>0</v>
      </c>
      <c r="Q163" s="6"/>
      <c r="R163" s="6"/>
      <c r="S163" s="6">
        <f t="shared" si="37"/>
        <v>0</v>
      </c>
      <c r="T163" s="6"/>
      <c r="U163" s="6"/>
      <c r="V163" s="6">
        <f t="shared" si="44"/>
        <v>0</v>
      </c>
      <c r="W163" s="6"/>
      <c r="X163" s="6"/>
      <c r="Y163" s="6">
        <f t="shared" si="45"/>
        <v>0</v>
      </c>
      <c r="Z163" s="6"/>
      <c r="AA163" s="6"/>
      <c r="AB163" s="6">
        <f t="shared" si="46"/>
        <v>0</v>
      </c>
      <c r="AC163" s="6"/>
      <c r="AD163" s="6"/>
      <c r="AE163" s="6">
        <f t="shared" si="64"/>
        <v>0</v>
      </c>
      <c r="AF163" s="6"/>
      <c r="AG163" s="6"/>
      <c r="AH163" s="6">
        <f t="shared" si="39"/>
        <v>0</v>
      </c>
      <c r="AI163" s="6"/>
      <c r="AJ163" s="6"/>
      <c r="AK163" s="6">
        <f t="shared" si="40"/>
        <v>0</v>
      </c>
      <c r="AL163" s="6"/>
      <c r="AM163" s="6"/>
    </row>
    <row r="164" spans="1:39" ht="33.75" hidden="1" customHeight="1">
      <c r="A164" s="1"/>
      <c r="B164" s="25"/>
      <c r="C164" s="8"/>
      <c r="D164" s="8"/>
      <c r="E164" s="8"/>
      <c r="F164" s="260"/>
      <c r="G164" s="6"/>
      <c r="H164" s="6">
        <f t="shared" si="60"/>
        <v>0</v>
      </c>
      <c r="I164" s="6"/>
      <c r="J164" s="6">
        <f t="shared" si="41"/>
        <v>0</v>
      </c>
      <c r="K164" s="6"/>
      <c r="L164" s="6"/>
      <c r="M164" s="6">
        <f t="shared" si="43"/>
        <v>0</v>
      </c>
      <c r="N164" s="6"/>
      <c r="O164" s="6"/>
      <c r="P164" s="6">
        <f t="shared" si="36"/>
        <v>0</v>
      </c>
      <c r="Q164" s="6"/>
      <c r="R164" s="6"/>
      <c r="S164" s="6">
        <f t="shared" si="37"/>
        <v>0</v>
      </c>
      <c r="T164" s="6"/>
      <c r="U164" s="6"/>
      <c r="V164" s="6">
        <f t="shared" si="44"/>
        <v>0</v>
      </c>
      <c r="W164" s="6"/>
      <c r="X164" s="6"/>
      <c r="Y164" s="6">
        <f t="shared" si="45"/>
        <v>0</v>
      </c>
      <c r="Z164" s="6"/>
      <c r="AA164" s="6"/>
      <c r="AB164" s="6">
        <f t="shared" si="46"/>
        <v>0</v>
      </c>
      <c r="AC164" s="6"/>
      <c r="AD164" s="6"/>
      <c r="AE164" s="6">
        <f t="shared" si="64"/>
        <v>0</v>
      </c>
      <c r="AF164" s="6"/>
      <c r="AG164" s="6"/>
      <c r="AH164" s="6">
        <f t="shared" si="39"/>
        <v>0</v>
      </c>
      <c r="AI164" s="6"/>
      <c r="AJ164" s="6"/>
      <c r="AK164" s="6">
        <f t="shared" si="40"/>
        <v>0</v>
      </c>
      <c r="AL164" s="216"/>
      <c r="AM164" s="216"/>
    </row>
    <row r="165" spans="1:39" ht="33.75" hidden="1" customHeight="1">
      <c r="A165" s="171" t="s">
        <v>423</v>
      </c>
      <c r="B165" s="180" t="s">
        <v>32</v>
      </c>
      <c r="C165" s="181" t="s">
        <v>48</v>
      </c>
      <c r="D165" s="181" t="s">
        <v>163</v>
      </c>
      <c r="E165" s="181"/>
      <c r="F165" s="261">
        <f>F167</f>
        <v>0</v>
      </c>
      <c r="G165" s="182">
        <f>G166</f>
        <v>0</v>
      </c>
      <c r="H165" s="182">
        <f t="shared" si="60"/>
        <v>0</v>
      </c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  <c r="AB165" s="182"/>
      <c r="AC165" s="182"/>
      <c r="AD165" s="182"/>
      <c r="AE165" s="182"/>
      <c r="AF165" s="182"/>
      <c r="AG165" s="182"/>
      <c r="AH165" s="182"/>
      <c r="AI165" s="182"/>
      <c r="AJ165" s="182"/>
      <c r="AK165" s="182"/>
      <c r="AL165" s="262"/>
      <c r="AM165" s="216"/>
    </row>
    <row r="166" spans="1:39" ht="33.75" hidden="1" customHeight="1">
      <c r="A166" s="1" t="s">
        <v>421</v>
      </c>
      <c r="B166" s="25" t="s">
        <v>32</v>
      </c>
      <c r="C166" s="8" t="s">
        <v>48</v>
      </c>
      <c r="D166" s="8" t="s">
        <v>163</v>
      </c>
      <c r="E166" s="8" t="s">
        <v>11</v>
      </c>
      <c r="F166" s="260"/>
      <c r="G166" s="6"/>
      <c r="H166" s="6">
        <f t="shared" si="60"/>
        <v>0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216"/>
      <c r="AM166" s="216"/>
    </row>
    <row r="167" spans="1:39" ht="33.75" hidden="1" customHeight="1">
      <c r="A167" s="1" t="s">
        <v>422</v>
      </c>
      <c r="B167" s="25" t="s">
        <v>32</v>
      </c>
      <c r="C167" s="8" t="s">
        <v>48</v>
      </c>
      <c r="D167" s="8" t="s">
        <v>163</v>
      </c>
      <c r="E167" s="8" t="s">
        <v>11</v>
      </c>
      <c r="F167" s="260"/>
      <c r="G167" s="6"/>
      <c r="H167" s="6">
        <f t="shared" si="60"/>
        <v>0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216"/>
      <c r="AM167" s="216"/>
    </row>
    <row r="168" spans="1:39" ht="33.75" hidden="1" customHeight="1">
      <c r="A168" s="58" t="s">
        <v>292</v>
      </c>
      <c r="B168" s="25"/>
      <c r="C168" s="8"/>
      <c r="D168" s="8"/>
      <c r="E168" s="8"/>
      <c r="F168" s="131">
        <f>F169</f>
        <v>0</v>
      </c>
      <c r="G168" s="131"/>
      <c r="H168" s="6">
        <f t="shared" si="60"/>
        <v>0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131">
        <f t="shared" ref="AL168:AM168" si="67">AL169</f>
        <v>0</v>
      </c>
      <c r="AM168" s="131">
        <f t="shared" si="67"/>
        <v>0</v>
      </c>
    </row>
    <row r="169" spans="1:39" ht="45" hidden="1" customHeight="1">
      <c r="A169" s="171" t="s">
        <v>388</v>
      </c>
      <c r="B169" s="25" t="s">
        <v>32</v>
      </c>
      <c r="C169" s="8" t="s">
        <v>106</v>
      </c>
      <c r="D169" s="8" t="s">
        <v>163</v>
      </c>
      <c r="E169" s="8"/>
      <c r="F169" s="6">
        <f>F170</f>
        <v>0</v>
      </c>
      <c r="G169" s="6"/>
      <c r="H169" s="6">
        <f t="shared" si="60"/>
        <v>0</v>
      </c>
      <c r="I169" s="6"/>
      <c r="J169" s="6">
        <f t="shared" si="41"/>
        <v>0</v>
      </c>
      <c r="K169" s="6"/>
      <c r="L169" s="6"/>
      <c r="M169" s="6">
        <f t="shared" si="43"/>
        <v>0</v>
      </c>
      <c r="N169" s="6"/>
      <c r="O169" s="6"/>
      <c r="P169" s="6">
        <f t="shared" si="36"/>
        <v>0</v>
      </c>
      <c r="Q169" s="6"/>
      <c r="R169" s="6"/>
      <c r="S169" s="6">
        <f t="shared" si="37"/>
        <v>0</v>
      </c>
      <c r="T169" s="6"/>
      <c r="U169" s="6"/>
      <c r="V169" s="6">
        <f t="shared" si="44"/>
        <v>0</v>
      </c>
      <c r="W169" s="6"/>
      <c r="X169" s="6"/>
      <c r="Y169" s="6">
        <f t="shared" si="45"/>
        <v>0</v>
      </c>
      <c r="Z169" s="6"/>
      <c r="AA169" s="6"/>
      <c r="AB169" s="6">
        <f t="shared" si="46"/>
        <v>0</v>
      </c>
      <c r="AC169" s="6"/>
      <c r="AD169" s="6"/>
      <c r="AE169" s="6">
        <f t="shared" si="64"/>
        <v>0</v>
      </c>
      <c r="AF169" s="6"/>
      <c r="AG169" s="6"/>
      <c r="AH169" s="6">
        <f t="shared" si="39"/>
        <v>0</v>
      </c>
      <c r="AI169" s="6"/>
      <c r="AJ169" s="6"/>
      <c r="AK169" s="6">
        <f t="shared" si="40"/>
        <v>0</v>
      </c>
      <c r="AL169" s="6">
        <f>AL170</f>
        <v>0</v>
      </c>
      <c r="AM169" s="6">
        <f>AM170</f>
        <v>0</v>
      </c>
    </row>
    <row r="170" spans="1:39" ht="33.75" hidden="1" customHeight="1">
      <c r="A170" s="7" t="s">
        <v>330</v>
      </c>
      <c r="B170" s="25" t="s">
        <v>32</v>
      </c>
      <c r="C170" s="8" t="s">
        <v>106</v>
      </c>
      <c r="D170" s="8" t="s">
        <v>163</v>
      </c>
      <c r="E170" s="8" t="s">
        <v>27</v>
      </c>
      <c r="F170" s="6"/>
      <c r="G170" s="6"/>
      <c r="H170" s="6">
        <f t="shared" si="60"/>
        <v>0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>
        <f t="shared" si="39"/>
        <v>0</v>
      </c>
      <c r="AI170" s="6"/>
      <c r="AJ170" s="6"/>
      <c r="AK170" s="6">
        <f t="shared" si="40"/>
        <v>0</v>
      </c>
      <c r="AL170" s="6"/>
      <c r="AM170" s="6"/>
    </row>
    <row r="171" spans="1:39" s="53" customFormat="1" ht="33.75" customHeight="1">
      <c r="A171" s="58" t="s">
        <v>52</v>
      </c>
      <c r="B171" s="66">
        <v>902</v>
      </c>
      <c r="C171" s="56" t="s">
        <v>53</v>
      </c>
      <c r="D171" s="56"/>
      <c r="E171" s="56"/>
      <c r="F171" s="130">
        <f>F172+F174</f>
        <v>6628.4000000000005</v>
      </c>
      <c r="G171" s="130">
        <f>G172+G174</f>
        <v>0</v>
      </c>
      <c r="H171" s="26">
        <f t="shared" si="60"/>
        <v>6628.4000000000005</v>
      </c>
      <c r="I171" s="26" t="e">
        <f>I172+I174+#REF!</f>
        <v>#REF!</v>
      </c>
      <c r="J171" s="26" t="e">
        <f t="shared" si="41"/>
        <v>#REF!</v>
      </c>
      <c r="K171" s="26" t="e">
        <f>K172+K174+#REF!</f>
        <v>#REF!</v>
      </c>
      <c r="L171" s="26" t="e">
        <f>L172+L174+#REF!</f>
        <v>#REF!</v>
      </c>
      <c r="M171" s="26" t="e">
        <f t="shared" si="43"/>
        <v>#REF!</v>
      </c>
      <c r="N171" s="26" t="e">
        <f>N172+N174+#REF!</f>
        <v>#REF!</v>
      </c>
      <c r="O171" s="26" t="e">
        <f>O172+O174+#REF!</f>
        <v>#REF!</v>
      </c>
      <c r="P171" s="26" t="e">
        <f t="shared" si="36"/>
        <v>#REF!</v>
      </c>
      <c r="Q171" s="26" t="e">
        <f>Q172+Q174+#REF!</f>
        <v>#REF!</v>
      </c>
      <c r="R171" s="26" t="e">
        <f>R172+R174+#REF!</f>
        <v>#REF!</v>
      </c>
      <c r="S171" s="26" t="e">
        <f t="shared" si="37"/>
        <v>#REF!</v>
      </c>
      <c r="T171" s="26" t="e">
        <f>T172+T174+#REF!</f>
        <v>#REF!</v>
      </c>
      <c r="U171" s="26" t="e">
        <f>U172+U174+#REF!</f>
        <v>#REF!</v>
      </c>
      <c r="V171" s="26" t="e">
        <f t="shared" si="44"/>
        <v>#REF!</v>
      </c>
      <c r="W171" s="26" t="e">
        <f>W172+W174+#REF!</f>
        <v>#REF!</v>
      </c>
      <c r="X171" s="26" t="e">
        <f>X172+X174+#REF!</f>
        <v>#REF!</v>
      </c>
      <c r="Y171" s="26" t="e">
        <f t="shared" si="45"/>
        <v>#REF!</v>
      </c>
      <c r="Z171" s="26" t="e">
        <f>Z172+Z174+#REF!</f>
        <v>#REF!</v>
      </c>
      <c r="AA171" s="26" t="e">
        <f>AA172+AA174+#REF!</f>
        <v>#REF!</v>
      </c>
      <c r="AB171" s="26" t="e">
        <f t="shared" si="46"/>
        <v>#REF!</v>
      </c>
      <c r="AC171" s="26" t="e">
        <f>AC172+AC174+#REF!</f>
        <v>#REF!</v>
      </c>
      <c r="AD171" s="26" t="e">
        <f>AD172+AD174+#REF!</f>
        <v>#REF!</v>
      </c>
      <c r="AE171" s="26" t="e">
        <f t="shared" si="64"/>
        <v>#REF!</v>
      </c>
      <c r="AF171" s="26" t="e">
        <f>AF172+AF174+#REF!</f>
        <v>#REF!</v>
      </c>
      <c r="AG171" s="26" t="e">
        <f>AG172+AG174+#REF!</f>
        <v>#REF!</v>
      </c>
      <c r="AH171" s="26" t="e">
        <f t="shared" si="39"/>
        <v>#REF!</v>
      </c>
      <c r="AI171" s="26" t="e">
        <f>AI172+AI174+#REF!</f>
        <v>#REF!</v>
      </c>
      <c r="AJ171" s="26" t="e">
        <f>AJ172+AJ174+#REF!</f>
        <v>#REF!</v>
      </c>
      <c r="AK171" s="26" t="e">
        <f t="shared" si="40"/>
        <v>#REF!</v>
      </c>
      <c r="AL171" s="130">
        <f>AL172+AL174</f>
        <v>6530.1</v>
      </c>
      <c r="AM171" s="130">
        <f>AM172+AM174</f>
        <v>6530.1</v>
      </c>
    </row>
    <row r="172" spans="1:39" ht="33.75" hidden="1" customHeight="1">
      <c r="A172" s="69" t="s">
        <v>54</v>
      </c>
      <c r="B172" s="25">
        <v>902</v>
      </c>
      <c r="C172" s="8" t="s">
        <v>53</v>
      </c>
      <c r="D172" s="8" t="s">
        <v>207</v>
      </c>
      <c r="E172" s="8"/>
      <c r="F172" s="131">
        <f>F173</f>
        <v>0</v>
      </c>
      <c r="G172" s="131">
        <f>G173</f>
        <v>0</v>
      </c>
      <c r="H172" s="6">
        <f t="shared" si="60"/>
        <v>0</v>
      </c>
      <c r="I172" s="6">
        <f>I173</f>
        <v>0</v>
      </c>
      <c r="J172" s="6">
        <f t="shared" si="41"/>
        <v>0</v>
      </c>
      <c r="K172" s="6">
        <f>K173</f>
        <v>0</v>
      </c>
      <c r="L172" s="6">
        <f>L173</f>
        <v>0</v>
      </c>
      <c r="M172" s="6">
        <f t="shared" si="43"/>
        <v>0</v>
      </c>
      <c r="N172" s="6">
        <f>N173</f>
        <v>0</v>
      </c>
      <c r="O172" s="6">
        <f>O173</f>
        <v>0</v>
      </c>
      <c r="P172" s="6">
        <f t="shared" ref="P172:P232" si="68">M172+N172+O172</f>
        <v>0</v>
      </c>
      <c r="Q172" s="6">
        <f>Q173</f>
        <v>0</v>
      </c>
      <c r="R172" s="6">
        <f>R173</f>
        <v>0</v>
      </c>
      <c r="S172" s="6">
        <f t="shared" ref="S172:S232" si="69">P172+Q172+R172</f>
        <v>0</v>
      </c>
      <c r="T172" s="6">
        <f>T173</f>
        <v>0</v>
      </c>
      <c r="U172" s="6">
        <f>U173</f>
        <v>0</v>
      </c>
      <c r="V172" s="6">
        <f t="shared" si="44"/>
        <v>0</v>
      </c>
      <c r="W172" s="6">
        <f>W173</f>
        <v>0</v>
      </c>
      <c r="X172" s="6">
        <f>X173</f>
        <v>0</v>
      </c>
      <c r="Y172" s="6">
        <f t="shared" si="45"/>
        <v>0</v>
      </c>
      <c r="Z172" s="6">
        <f>Z173</f>
        <v>0</v>
      </c>
      <c r="AA172" s="6">
        <f>AA173</f>
        <v>0</v>
      </c>
      <c r="AB172" s="6">
        <f t="shared" si="46"/>
        <v>0</v>
      </c>
      <c r="AC172" s="6">
        <f>AC173</f>
        <v>0</v>
      </c>
      <c r="AD172" s="6">
        <f>AD173</f>
        <v>0</v>
      </c>
      <c r="AE172" s="6">
        <f t="shared" si="64"/>
        <v>0</v>
      </c>
      <c r="AF172" s="6">
        <f>AF173</f>
        <v>0</v>
      </c>
      <c r="AG172" s="6">
        <f>AG173</f>
        <v>0</v>
      </c>
      <c r="AH172" s="6">
        <f t="shared" si="39"/>
        <v>0</v>
      </c>
      <c r="AI172" s="6">
        <f>AI173</f>
        <v>0</v>
      </c>
      <c r="AJ172" s="6">
        <f>AJ173</f>
        <v>0</v>
      </c>
      <c r="AK172" s="6">
        <f t="shared" si="40"/>
        <v>0</v>
      </c>
      <c r="AL172" s="131">
        <f>AL173</f>
        <v>0</v>
      </c>
      <c r="AM172" s="131">
        <f>AM173</f>
        <v>0</v>
      </c>
    </row>
    <row r="173" spans="1:39" ht="33.75" hidden="1" customHeight="1">
      <c r="A173" s="7" t="s">
        <v>10</v>
      </c>
      <c r="B173" s="25">
        <v>902</v>
      </c>
      <c r="C173" s="8" t="s">
        <v>53</v>
      </c>
      <c r="D173" s="8" t="s">
        <v>207</v>
      </c>
      <c r="E173" s="8" t="s">
        <v>11</v>
      </c>
      <c r="F173" s="131"/>
      <c r="G173" s="131"/>
      <c r="H173" s="6">
        <f t="shared" si="60"/>
        <v>0</v>
      </c>
      <c r="I173" s="6"/>
      <c r="J173" s="6">
        <f t="shared" si="41"/>
        <v>0</v>
      </c>
      <c r="K173" s="6"/>
      <c r="L173" s="6"/>
      <c r="M173" s="6">
        <f t="shared" si="43"/>
        <v>0</v>
      </c>
      <c r="N173" s="6"/>
      <c r="O173" s="6"/>
      <c r="P173" s="6">
        <f t="shared" si="68"/>
        <v>0</v>
      </c>
      <c r="Q173" s="6"/>
      <c r="R173" s="6"/>
      <c r="S173" s="6">
        <f t="shared" si="69"/>
        <v>0</v>
      </c>
      <c r="T173" s="6"/>
      <c r="U173" s="6"/>
      <c r="V173" s="6">
        <f t="shared" si="44"/>
        <v>0</v>
      </c>
      <c r="W173" s="6"/>
      <c r="X173" s="6"/>
      <c r="Y173" s="6">
        <f t="shared" si="45"/>
        <v>0</v>
      </c>
      <c r="Z173" s="6"/>
      <c r="AA173" s="6"/>
      <c r="AB173" s="6">
        <f t="shared" si="46"/>
        <v>0</v>
      </c>
      <c r="AC173" s="6"/>
      <c r="AD173" s="6"/>
      <c r="AE173" s="6">
        <f t="shared" si="64"/>
        <v>0</v>
      </c>
      <c r="AF173" s="6"/>
      <c r="AG173" s="6"/>
      <c r="AH173" s="6">
        <f t="shared" ref="AH173:AH218" si="70">AE173+AF173+AG173</f>
        <v>0</v>
      </c>
      <c r="AI173" s="6"/>
      <c r="AJ173" s="6"/>
      <c r="AK173" s="6">
        <f t="shared" ref="AK173:AK218" si="71">AH173+AI173+AJ173</f>
        <v>0</v>
      </c>
      <c r="AL173" s="131"/>
      <c r="AM173" s="131"/>
    </row>
    <row r="174" spans="1:39" ht="33.75" customHeight="1">
      <c r="A174" s="1" t="s">
        <v>123</v>
      </c>
      <c r="B174" s="25">
        <v>902</v>
      </c>
      <c r="C174" s="8" t="s">
        <v>53</v>
      </c>
      <c r="D174" s="8" t="s">
        <v>155</v>
      </c>
      <c r="E174" s="8"/>
      <c r="F174" s="131">
        <f>F175+F176+F177+F178</f>
        <v>6628.4000000000005</v>
      </c>
      <c r="G174" s="131">
        <f>G175+G176+G177</f>
        <v>0</v>
      </c>
      <c r="H174" s="6">
        <f t="shared" si="60"/>
        <v>6628.4000000000005</v>
      </c>
      <c r="I174" s="6">
        <f>I175+I176+I177</f>
        <v>0</v>
      </c>
      <c r="J174" s="6">
        <f t="shared" si="41"/>
        <v>6628.4000000000005</v>
      </c>
      <c r="K174" s="6">
        <f>K175+K176+K177</f>
        <v>0</v>
      </c>
      <c r="L174" s="6">
        <f>L175+L176+L177</f>
        <v>0</v>
      </c>
      <c r="M174" s="6">
        <f t="shared" si="43"/>
        <v>6628.4000000000005</v>
      </c>
      <c r="N174" s="6">
        <f>N175+N176+N177</f>
        <v>0</v>
      </c>
      <c r="O174" s="6">
        <f>O175+O176+O177</f>
        <v>0</v>
      </c>
      <c r="P174" s="6">
        <f t="shared" si="68"/>
        <v>6628.4000000000005</v>
      </c>
      <c r="Q174" s="6">
        <f>Q175+Q176+Q177</f>
        <v>0</v>
      </c>
      <c r="R174" s="6">
        <f>R175+R176+R177</f>
        <v>0</v>
      </c>
      <c r="S174" s="6">
        <f t="shared" si="69"/>
        <v>6628.4000000000005</v>
      </c>
      <c r="T174" s="6">
        <f>T175+T176+T177</f>
        <v>0</v>
      </c>
      <c r="U174" s="6">
        <f>U175+U176+U177</f>
        <v>0</v>
      </c>
      <c r="V174" s="6">
        <f t="shared" si="44"/>
        <v>6628.4000000000005</v>
      </c>
      <c r="W174" s="6">
        <f>W175+W176+W177</f>
        <v>0</v>
      </c>
      <c r="X174" s="6">
        <f>X175+X176+X177</f>
        <v>0</v>
      </c>
      <c r="Y174" s="6">
        <f t="shared" si="45"/>
        <v>6628.4000000000005</v>
      </c>
      <c r="Z174" s="6">
        <f>Z175+Z176+Z177</f>
        <v>0</v>
      </c>
      <c r="AA174" s="6">
        <f>AA175+AA176+AA177</f>
        <v>0</v>
      </c>
      <c r="AB174" s="6">
        <f t="shared" si="46"/>
        <v>6628.4000000000005</v>
      </c>
      <c r="AC174" s="6">
        <f>AC175+AC176+AC177</f>
        <v>0</v>
      </c>
      <c r="AD174" s="6">
        <f>AD175+AD176+AD177</f>
        <v>0</v>
      </c>
      <c r="AE174" s="6">
        <f t="shared" si="64"/>
        <v>6628.4000000000005</v>
      </c>
      <c r="AF174" s="6">
        <f>AF175+AF176+AF177</f>
        <v>0</v>
      </c>
      <c r="AG174" s="6">
        <f>AG175+AG176+AG177</f>
        <v>0</v>
      </c>
      <c r="AH174" s="6">
        <f t="shared" si="70"/>
        <v>6628.4000000000005</v>
      </c>
      <c r="AI174" s="6">
        <f>AI175+AI176+AI177</f>
        <v>0</v>
      </c>
      <c r="AJ174" s="6">
        <f>AJ175+AJ176+AJ177</f>
        <v>0</v>
      </c>
      <c r="AK174" s="6">
        <f t="shared" si="71"/>
        <v>6628.4000000000005</v>
      </c>
      <c r="AL174" s="131">
        <f>AL175+AL176+AL177</f>
        <v>6530.1</v>
      </c>
      <c r="AM174" s="131">
        <f>AM175+AM176+AM177</f>
        <v>6530.1</v>
      </c>
    </row>
    <row r="175" spans="1:39" ht="60.75" customHeight="1">
      <c r="A175" s="7" t="s">
        <v>125</v>
      </c>
      <c r="B175" s="36">
        <v>902</v>
      </c>
      <c r="C175" s="8" t="s">
        <v>53</v>
      </c>
      <c r="D175" s="8" t="s">
        <v>155</v>
      </c>
      <c r="E175" s="8" t="s">
        <v>9</v>
      </c>
      <c r="F175" s="6">
        <v>4020.9</v>
      </c>
      <c r="G175" s="6"/>
      <c r="H175" s="6">
        <f>F175+G175</f>
        <v>4020.9</v>
      </c>
      <c r="I175" s="6"/>
      <c r="J175" s="6">
        <f t="shared" si="41"/>
        <v>4020.9</v>
      </c>
      <c r="K175" s="6"/>
      <c r="L175" s="6"/>
      <c r="M175" s="6">
        <f t="shared" si="43"/>
        <v>4020.9</v>
      </c>
      <c r="N175" s="6"/>
      <c r="O175" s="6"/>
      <c r="P175" s="6">
        <f t="shared" si="68"/>
        <v>4020.9</v>
      </c>
      <c r="Q175" s="6"/>
      <c r="R175" s="6"/>
      <c r="S175" s="6">
        <f t="shared" si="69"/>
        <v>4020.9</v>
      </c>
      <c r="T175" s="6"/>
      <c r="U175" s="6"/>
      <c r="V175" s="6">
        <f t="shared" si="44"/>
        <v>4020.9</v>
      </c>
      <c r="W175" s="6"/>
      <c r="X175" s="6"/>
      <c r="Y175" s="6">
        <f t="shared" si="45"/>
        <v>4020.9</v>
      </c>
      <c r="Z175" s="6"/>
      <c r="AA175" s="6"/>
      <c r="AB175" s="6">
        <f t="shared" si="46"/>
        <v>4020.9</v>
      </c>
      <c r="AC175" s="6"/>
      <c r="AD175" s="6"/>
      <c r="AE175" s="6">
        <f t="shared" si="64"/>
        <v>4020.9</v>
      </c>
      <c r="AF175" s="6"/>
      <c r="AG175" s="6"/>
      <c r="AH175" s="6">
        <f t="shared" si="70"/>
        <v>4020.9</v>
      </c>
      <c r="AI175" s="6"/>
      <c r="AJ175" s="6"/>
      <c r="AK175" s="6">
        <f t="shared" si="71"/>
        <v>4020.9</v>
      </c>
      <c r="AL175" s="6">
        <v>4020.9</v>
      </c>
      <c r="AM175" s="6">
        <v>4020.9</v>
      </c>
    </row>
    <row r="176" spans="1:39" ht="33.75" customHeight="1">
      <c r="A176" s="33" t="s">
        <v>10</v>
      </c>
      <c r="B176" s="74">
        <v>902</v>
      </c>
      <c r="C176" s="8" t="s">
        <v>53</v>
      </c>
      <c r="D176" s="8" t="s">
        <v>155</v>
      </c>
      <c r="E176" s="8" t="s">
        <v>11</v>
      </c>
      <c r="F176" s="6">
        <v>2509.1999999999998</v>
      </c>
      <c r="G176" s="6"/>
      <c r="H176" s="6">
        <f t="shared" si="60"/>
        <v>2509.1999999999998</v>
      </c>
      <c r="I176" s="6"/>
      <c r="J176" s="6">
        <f t="shared" si="41"/>
        <v>2509.1999999999998</v>
      </c>
      <c r="K176" s="6"/>
      <c r="L176" s="6"/>
      <c r="M176" s="6">
        <f t="shared" si="43"/>
        <v>2509.1999999999998</v>
      </c>
      <c r="N176" s="6"/>
      <c r="O176" s="6"/>
      <c r="P176" s="6">
        <f t="shared" si="68"/>
        <v>2509.1999999999998</v>
      </c>
      <c r="Q176" s="6"/>
      <c r="R176" s="6"/>
      <c r="S176" s="6">
        <f t="shared" si="69"/>
        <v>2509.1999999999998</v>
      </c>
      <c r="T176" s="6"/>
      <c r="U176" s="6"/>
      <c r="V176" s="6">
        <f t="shared" si="44"/>
        <v>2509.1999999999998</v>
      </c>
      <c r="W176" s="6"/>
      <c r="X176" s="6"/>
      <c r="Y176" s="6">
        <f t="shared" si="45"/>
        <v>2509.1999999999998</v>
      </c>
      <c r="Z176" s="6"/>
      <c r="AA176" s="6"/>
      <c r="AB176" s="6">
        <f t="shared" si="46"/>
        <v>2509.1999999999998</v>
      </c>
      <c r="AC176" s="6"/>
      <c r="AD176" s="6"/>
      <c r="AE176" s="6">
        <f t="shared" si="64"/>
        <v>2509.1999999999998</v>
      </c>
      <c r="AF176" s="6"/>
      <c r="AG176" s="6"/>
      <c r="AH176" s="6">
        <f t="shared" si="70"/>
        <v>2509.1999999999998</v>
      </c>
      <c r="AI176" s="6"/>
      <c r="AJ176" s="6"/>
      <c r="AK176" s="6">
        <f t="shared" si="71"/>
        <v>2509.1999999999998</v>
      </c>
      <c r="AL176" s="6">
        <v>2509.1999999999998</v>
      </c>
      <c r="AM176" s="6">
        <v>2509.1999999999998</v>
      </c>
    </row>
    <row r="177" spans="1:39" ht="21" customHeight="1">
      <c r="A177" s="1" t="s">
        <v>19</v>
      </c>
      <c r="B177" s="25" t="s">
        <v>32</v>
      </c>
      <c r="C177" s="8" t="s">
        <v>53</v>
      </c>
      <c r="D177" s="8" t="s">
        <v>155</v>
      </c>
      <c r="E177" s="8" t="s">
        <v>20</v>
      </c>
      <c r="F177" s="6">
        <v>16</v>
      </c>
      <c r="G177" s="6"/>
      <c r="H177" s="6">
        <f t="shared" si="60"/>
        <v>16</v>
      </c>
      <c r="I177" s="6"/>
      <c r="J177" s="6">
        <f t="shared" si="41"/>
        <v>16</v>
      </c>
      <c r="K177" s="6"/>
      <c r="L177" s="6"/>
      <c r="M177" s="6">
        <f t="shared" si="43"/>
        <v>16</v>
      </c>
      <c r="N177" s="6"/>
      <c r="O177" s="6"/>
      <c r="P177" s="6">
        <f t="shared" si="68"/>
        <v>16</v>
      </c>
      <c r="Q177" s="6"/>
      <c r="R177" s="6"/>
      <c r="S177" s="6">
        <f t="shared" si="69"/>
        <v>16</v>
      </c>
      <c r="T177" s="6"/>
      <c r="U177" s="6"/>
      <c r="V177" s="6">
        <f t="shared" si="44"/>
        <v>16</v>
      </c>
      <c r="W177" s="6"/>
      <c r="X177" s="6"/>
      <c r="Y177" s="6">
        <f t="shared" si="45"/>
        <v>16</v>
      </c>
      <c r="Z177" s="6"/>
      <c r="AA177" s="6"/>
      <c r="AB177" s="6">
        <f t="shared" si="46"/>
        <v>16</v>
      </c>
      <c r="AC177" s="6"/>
      <c r="AD177" s="6"/>
      <c r="AE177" s="6">
        <f t="shared" si="64"/>
        <v>16</v>
      </c>
      <c r="AF177" s="6"/>
      <c r="AG177" s="6"/>
      <c r="AH177" s="6">
        <f t="shared" si="70"/>
        <v>16</v>
      </c>
      <c r="AI177" s="6"/>
      <c r="AJ177" s="6"/>
      <c r="AK177" s="6">
        <f t="shared" si="71"/>
        <v>16</v>
      </c>
      <c r="AL177" s="6"/>
      <c r="AM177" s="6"/>
    </row>
    <row r="178" spans="1:39" ht="21" customHeight="1">
      <c r="A178" s="1" t="s">
        <v>418</v>
      </c>
      <c r="B178" s="25" t="s">
        <v>32</v>
      </c>
      <c r="C178" s="8" t="s">
        <v>53</v>
      </c>
      <c r="D178" s="8" t="s">
        <v>186</v>
      </c>
      <c r="E178" s="8" t="s">
        <v>20</v>
      </c>
      <c r="F178" s="6">
        <v>82.3</v>
      </c>
      <c r="G178" s="6"/>
      <c r="H178" s="6">
        <f t="shared" si="60"/>
        <v>82.3</v>
      </c>
      <c r="I178" s="6"/>
      <c r="J178" s="6">
        <f t="shared" si="41"/>
        <v>82.3</v>
      </c>
      <c r="K178" s="6"/>
      <c r="L178" s="6"/>
      <c r="M178" s="6">
        <f t="shared" si="43"/>
        <v>82.3</v>
      </c>
      <c r="N178" s="6"/>
      <c r="O178" s="6"/>
      <c r="P178" s="6">
        <f t="shared" si="68"/>
        <v>82.3</v>
      </c>
      <c r="Q178" s="6"/>
      <c r="R178" s="6"/>
      <c r="S178" s="6">
        <f t="shared" si="69"/>
        <v>82.3</v>
      </c>
      <c r="T178" s="6"/>
      <c r="U178" s="6"/>
      <c r="V178" s="6">
        <f t="shared" si="44"/>
        <v>82.3</v>
      </c>
      <c r="W178" s="6"/>
      <c r="X178" s="6"/>
      <c r="Y178" s="6">
        <f t="shared" si="45"/>
        <v>82.3</v>
      </c>
      <c r="Z178" s="6"/>
      <c r="AA178" s="6"/>
      <c r="AB178" s="6">
        <f t="shared" si="46"/>
        <v>82.3</v>
      </c>
      <c r="AC178" s="6"/>
      <c r="AD178" s="6"/>
      <c r="AE178" s="6">
        <f t="shared" si="64"/>
        <v>82.3</v>
      </c>
      <c r="AF178" s="6"/>
      <c r="AG178" s="6"/>
      <c r="AH178" s="6">
        <f t="shared" si="70"/>
        <v>82.3</v>
      </c>
      <c r="AI178" s="6"/>
      <c r="AJ178" s="6"/>
      <c r="AK178" s="6">
        <f t="shared" si="71"/>
        <v>82.3</v>
      </c>
      <c r="AL178" s="6"/>
      <c r="AM178" s="6"/>
    </row>
    <row r="179" spans="1:39" ht="21" customHeight="1">
      <c r="A179" s="1"/>
      <c r="B179" s="25"/>
      <c r="C179" s="8"/>
      <c r="D179" s="8"/>
      <c r="E179" s="8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</row>
    <row r="180" spans="1:39" ht="21" customHeight="1">
      <c r="A180" s="65" t="s">
        <v>55</v>
      </c>
      <c r="B180" s="66" t="s">
        <v>32</v>
      </c>
      <c r="C180" s="56" t="s">
        <v>56</v>
      </c>
      <c r="D180" s="56"/>
      <c r="E180" s="56"/>
      <c r="F180" s="26">
        <f>F181</f>
        <v>3568.2999999999997</v>
      </c>
      <c r="G180" s="26">
        <f>G181</f>
        <v>0</v>
      </c>
      <c r="H180" s="26">
        <f t="shared" ref="H180:H181" si="72">F180+G180</f>
        <v>3568.2999999999997</v>
      </c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>
        <f t="shared" ref="AL180:AM180" si="73">AL181</f>
        <v>0</v>
      </c>
      <c r="AM180" s="26">
        <f t="shared" si="73"/>
        <v>3534.2999999999997</v>
      </c>
    </row>
    <row r="181" spans="1:39" ht="21" customHeight="1">
      <c r="A181" s="97" t="s">
        <v>201</v>
      </c>
      <c r="B181" s="25" t="s">
        <v>32</v>
      </c>
      <c r="C181" s="8" t="s">
        <v>200</v>
      </c>
      <c r="D181" s="8"/>
      <c r="E181" s="8"/>
      <c r="F181" s="6">
        <f>F182+F192</f>
        <v>3568.2999999999997</v>
      </c>
      <c r="G181" s="6">
        <f>G182+G192</f>
        <v>0</v>
      </c>
      <c r="H181" s="6">
        <f t="shared" si="72"/>
        <v>3568.2999999999997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>
        <f>AL188</f>
        <v>0</v>
      </c>
      <c r="AM181" s="6">
        <f>AM188</f>
        <v>3534.2999999999997</v>
      </c>
    </row>
    <row r="182" spans="1:39" ht="55.5" customHeight="1">
      <c r="A182" s="171" t="s">
        <v>442</v>
      </c>
      <c r="B182" s="180" t="s">
        <v>32</v>
      </c>
      <c r="C182" s="181" t="s">
        <v>200</v>
      </c>
      <c r="D182" s="181" t="s">
        <v>207</v>
      </c>
      <c r="E182" s="181"/>
      <c r="F182" s="182">
        <f>F183</f>
        <v>3568.2999999999997</v>
      </c>
      <c r="G182" s="182"/>
      <c r="H182" s="182">
        <f t="shared" ref="H182:H192" si="74">F182+G182</f>
        <v>3568.2999999999997</v>
      </c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  <c r="AA182" s="182"/>
      <c r="AB182" s="182"/>
      <c r="AC182" s="182"/>
      <c r="AD182" s="182"/>
      <c r="AE182" s="182"/>
      <c r="AF182" s="182"/>
      <c r="AG182" s="182"/>
      <c r="AH182" s="182"/>
      <c r="AI182" s="182"/>
      <c r="AJ182" s="182"/>
      <c r="AK182" s="182"/>
      <c r="AL182" s="182">
        <f>AL183</f>
        <v>3534.2999999999997</v>
      </c>
      <c r="AM182" s="182">
        <f>AM183</f>
        <v>0</v>
      </c>
    </row>
    <row r="183" spans="1:39" ht="55.5" customHeight="1">
      <c r="A183" s="273" t="s">
        <v>231</v>
      </c>
      <c r="B183" s="25" t="s">
        <v>32</v>
      </c>
      <c r="C183" s="8" t="s">
        <v>200</v>
      </c>
      <c r="D183" s="8" t="s">
        <v>207</v>
      </c>
      <c r="E183" s="8"/>
      <c r="F183" s="6">
        <f>F184+F185+F186+F187</f>
        <v>3568.2999999999997</v>
      </c>
      <c r="G183" s="6"/>
      <c r="H183" s="6">
        <f t="shared" si="74"/>
        <v>3568.2999999999997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>
        <f>AL184+AL185</f>
        <v>3534.2999999999997</v>
      </c>
      <c r="AM183" s="6">
        <f>AM184+AM185</f>
        <v>0</v>
      </c>
    </row>
    <row r="184" spans="1:39" ht="55.5" customHeight="1">
      <c r="A184" s="7" t="s">
        <v>128</v>
      </c>
      <c r="B184" s="23" t="s">
        <v>32</v>
      </c>
      <c r="C184" s="8" t="s">
        <v>200</v>
      </c>
      <c r="D184" s="8" t="s">
        <v>207</v>
      </c>
      <c r="E184" s="8" t="s">
        <v>9</v>
      </c>
      <c r="F184" s="6">
        <v>3247.2</v>
      </c>
      <c r="G184" s="6"/>
      <c r="H184" s="6">
        <f t="shared" si="74"/>
        <v>3247.2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>
        <v>3247.2</v>
      </c>
      <c r="AM184" s="6"/>
    </row>
    <row r="185" spans="1:39" ht="55.5" customHeight="1">
      <c r="A185" s="7" t="s">
        <v>10</v>
      </c>
      <c r="B185" s="23" t="s">
        <v>32</v>
      </c>
      <c r="C185" s="8" t="s">
        <v>200</v>
      </c>
      <c r="D185" s="8" t="s">
        <v>207</v>
      </c>
      <c r="E185" s="8" t="s">
        <v>11</v>
      </c>
      <c r="F185" s="6">
        <v>287.10000000000002</v>
      </c>
      <c r="G185" s="6"/>
      <c r="H185" s="6">
        <f t="shared" si="74"/>
        <v>287.10000000000002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>
        <v>287.10000000000002</v>
      </c>
      <c r="AM185" s="6"/>
    </row>
    <row r="186" spans="1:39" ht="55.5" hidden="1" customHeight="1">
      <c r="A186" s="7" t="s">
        <v>426</v>
      </c>
      <c r="B186" s="23" t="s">
        <v>32</v>
      </c>
      <c r="C186" s="8" t="s">
        <v>200</v>
      </c>
      <c r="D186" s="8" t="s">
        <v>207</v>
      </c>
      <c r="E186" s="8" t="s">
        <v>11</v>
      </c>
      <c r="F186" s="6"/>
      <c r="G186" s="6"/>
      <c r="H186" s="6">
        <f t="shared" si="74"/>
        <v>0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</row>
    <row r="187" spans="1:39" ht="34.5" customHeight="1">
      <c r="A187" s="1" t="s">
        <v>19</v>
      </c>
      <c r="B187" s="23" t="s">
        <v>32</v>
      </c>
      <c r="C187" s="8" t="s">
        <v>200</v>
      </c>
      <c r="D187" s="8" t="s">
        <v>207</v>
      </c>
      <c r="E187" s="8" t="s">
        <v>20</v>
      </c>
      <c r="F187" s="6">
        <v>34</v>
      </c>
      <c r="G187" s="6"/>
      <c r="H187" s="6">
        <f t="shared" si="74"/>
        <v>34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</row>
    <row r="188" spans="1:39" ht="40.5" customHeight="1">
      <c r="A188" s="280" t="s">
        <v>231</v>
      </c>
      <c r="B188" s="152" t="s">
        <v>32</v>
      </c>
      <c r="C188" s="132" t="s">
        <v>200</v>
      </c>
      <c r="D188" s="132" t="s">
        <v>155</v>
      </c>
      <c r="E188" s="132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  <c r="AA188" s="131"/>
      <c r="AB188" s="131"/>
      <c r="AC188" s="131"/>
      <c r="AD188" s="131"/>
      <c r="AE188" s="131"/>
      <c r="AF188" s="131"/>
      <c r="AG188" s="131"/>
      <c r="AH188" s="131"/>
      <c r="AI188" s="131"/>
      <c r="AJ188" s="131"/>
      <c r="AK188" s="131"/>
      <c r="AL188" s="131">
        <f>AL189+AL190</f>
        <v>0</v>
      </c>
      <c r="AM188" s="131">
        <f>AM189+AM190</f>
        <v>3534.2999999999997</v>
      </c>
    </row>
    <row r="189" spans="1:39" ht="35.25" customHeight="1">
      <c r="A189" s="7" t="s">
        <v>128</v>
      </c>
      <c r="B189" s="23" t="s">
        <v>32</v>
      </c>
      <c r="C189" s="8" t="s">
        <v>200</v>
      </c>
      <c r="D189" s="8" t="s">
        <v>155</v>
      </c>
      <c r="E189" s="8" t="s">
        <v>9</v>
      </c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>
        <v>3247.2</v>
      </c>
    </row>
    <row r="190" spans="1:39" ht="35.25" customHeight="1">
      <c r="A190" s="7" t="s">
        <v>10</v>
      </c>
      <c r="B190" s="23" t="s">
        <v>32</v>
      </c>
      <c r="C190" s="8" t="s">
        <v>200</v>
      </c>
      <c r="D190" s="8" t="s">
        <v>155</v>
      </c>
      <c r="E190" s="8" t="s">
        <v>11</v>
      </c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>
        <v>287.10000000000002</v>
      </c>
    </row>
    <row r="191" spans="1:39" ht="21" hidden="1" customHeight="1">
      <c r="A191" s="272"/>
      <c r="B191" s="270"/>
      <c r="C191" s="271"/>
      <c r="D191" s="271"/>
      <c r="E191" s="8"/>
      <c r="F191" s="6"/>
      <c r="G191" s="6"/>
      <c r="H191" s="6">
        <f t="shared" si="74"/>
        <v>0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</row>
    <row r="192" spans="1:39" ht="21" customHeight="1">
      <c r="A192" s="272"/>
      <c r="B192" s="270"/>
      <c r="C192" s="271"/>
      <c r="D192" s="271"/>
      <c r="E192" s="8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>
        <f t="shared" si="68"/>
        <v>0</v>
      </c>
      <c r="Q192" s="6"/>
      <c r="R192" s="6"/>
      <c r="S192" s="6">
        <f t="shared" si="69"/>
        <v>0</v>
      </c>
      <c r="T192" s="6"/>
      <c r="U192" s="6"/>
      <c r="V192" s="6"/>
      <c r="W192" s="6"/>
      <c r="X192" s="6"/>
      <c r="Y192" s="6"/>
      <c r="Z192" s="6"/>
      <c r="AA192" s="6"/>
      <c r="AB192" s="6">
        <f t="shared" ref="AB192:AB223" si="75">Y192+Z192+AA192</f>
        <v>0</v>
      </c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</row>
    <row r="193" spans="1:39" s="53" customFormat="1" ht="33.75" customHeight="1">
      <c r="A193" s="65" t="s">
        <v>59</v>
      </c>
      <c r="B193" s="66">
        <v>902</v>
      </c>
      <c r="C193" s="56" t="s">
        <v>60</v>
      </c>
      <c r="D193" s="56"/>
      <c r="E193" s="56"/>
      <c r="F193" s="130">
        <f>F194</f>
        <v>7656.1</v>
      </c>
      <c r="G193" s="130">
        <f>G194</f>
        <v>0</v>
      </c>
      <c r="H193" s="24">
        <f t="shared" ref="H193:H207" si="76">F193+G193</f>
        <v>7656.1</v>
      </c>
      <c r="I193" s="26">
        <f>I194</f>
        <v>0</v>
      </c>
      <c r="J193" s="6">
        <f t="shared" ref="J193:J229" si="77">H193+I193</f>
        <v>7656.1</v>
      </c>
      <c r="K193" s="26">
        <f>K194</f>
        <v>0</v>
      </c>
      <c r="L193" s="26">
        <f>L194</f>
        <v>0</v>
      </c>
      <c r="M193" s="24">
        <f t="shared" ref="M193:M228" si="78">J193+K193+L193</f>
        <v>7656.1</v>
      </c>
      <c r="N193" s="26">
        <f>N194</f>
        <v>0</v>
      </c>
      <c r="O193" s="26">
        <f>O194</f>
        <v>0</v>
      </c>
      <c r="P193" s="26">
        <f t="shared" si="68"/>
        <v>7656.1</v>
      </c>
      <c r="Q193" s="26">
        <f>Q194</f>
        <v>0</v>
      </c>
      <c r="R193" s="26">
        <f>R194</f>
        <v>0</v>
      </c>
      <c r="S193" s="26">
        <f t="shared" si="69"/>
        <v>7656.1</v>
      </c>
      <c r="T193" s="26">
        <f>T194</f>
        <v>0</v>
      </c>
      <c r="U193" s="26">
        <f>U194</f>
        <v>0</v>
      </c>
      <c r="V193" s="24">
        <f t="shared" ref="V193:V223" si="79">S193+T193+U193</f>
        <v>7656.1</v>
      </c>
      <c r="W193" s="26">
        <f>W194</f>
        <v>0</v>
      </c>
      <c r="X193" s="26">
        <f>X194</f>
        <v>0</v>
      </c>
      <c r="Y193" s="24">
        <f t="shared" ref="Y193:Y223" si="80">V193+W193+X193</f>
        <v>7656.1</v>
      </c>
      <c r="Z193" s="26">
        <f>Z194</f>
        <v>0</v>
      </c>
      <c r="AA193" s="26">
        <f>AA194</f>
        <v>0</v>
      </c>
      <c r="AB193" s="6">
        <f t="shared" si="75"/>
        <v>7656.1</v>
      </c>
      <c r="AC193" s="26">
        <f>AC194</f>
        <v>0</v>
      </c>
      <c r="AD193" s="26">
        <f>AD194</f>
        <v>0</v>
      </c>
      <c r="AE193" s="26">
        <f>AB193+AC193+AD193</f>
        <v>7656.1</v>
      </c>
      <c r="AF193" s="26">
        <f>AF194</f>
        <v>0</v>
      </c>
      <c r="AG193" s="26">
        <f>AG194</f>
        <v>0</v>
      </c>
      <c r="AH193" s="24">
        <f t="shared" si="70"/>
        <v>7656.1</v>
      </c>
      <c r="AI193" s="26">
        <f>AI194</f>
        <v>0</v>
      </c>
      <c r="AJ193" s="26">
        <f>AJ194</f>
        <v>0</v>
      </c>
      <c r="AK193" s="6">
        <f t="shared" si="71"/>
        <v>7656.1</v>
      </c>
      <c r="AL193" s="130">
        <f>AL194</f>
        <v>5676.1</v>
      </c>
      <c r="AM193" s="130">
        <f>AM194</f>
        <v>0</v>
      </c>
    </row>
    <row r="194" spans="1:39" s="53" customFormat="1" ht="21.75" customHeight="1">
      <c r="A194" s="58" t="s">
        <v>61</v>
      </c>
      <c r="B194" s="66">
        <v>902</v>
      </c>
      <c r="C194" s="56" t="s">
        <v>62</v>
      </c>
      <c r="D194" s="56"/>
      <c r="E194" s="56"/>
      <c r="F194" s="130">
        <f>F195+F198+F205</f>
        <v>7656.1</v>
      </c>
      <c r="G194" s="130">
        <f>G195+G198+G205</f>
        <v>0</v>
      </c>
      <c r="H194" s="26">
        <f t="shared" si="76"/>
        <v>7656.1</v>
      </c>
      <c r="I194" s="26">
        <f t="shared" ref="I194:AK194" si="81">I195+I198</f>
        <v>0</v>
      </c>
      <c r="J194" s="26">
        <f t="shared" si="81"/>
        <v>7656.1</v>
      </c>
      <c r="K194" s="26">
        <f t="shared" si="81"/>
        <v>0</v>
      </c>
      <c r="L194" s="26">
        <f t="shared" si="81"/>
        <v>0</v>
      </c>
      <c r="M194" s="26">
        <f t="shared" si="81"/>
        <v>7656.1</v>
      </c>
      <c r="N194" s="26">
        <f t="shared" si="81"/>
        <v>0</v>
      </c>
      <c r="O194" s="26">
        <f t="shared" si="81"/>
        <v>0</v>
      </c>
      <c r="P194" s="26">
        <f t="shared" si="81"/>
        <v>7656.1</v>
      </c>
      <c r="Q194" s="26">
        <f t="shared" si="81"/>
        <v>0</v>
      </c>
      <c r="R194" s="26">
        <f t="shared" si="81"/>
        <v>0</v>
      </c>
      <c r="S194" s="26">
        <f t="shared" si="81"/>
        <v>7656.1</v>
      </c>
      <c r="T194" s="26">
        <f t="shared" si="81"/>
        <v>0</v>
      </c>
      <c r="U194" s="26">
        <f t="shared" si="81"/>
        <v>0</v>
      </c>
      <c r="V194" s="26">
        <f t="shared" si="81"/>
        <v>7656.1</v>
      </c>
      <c r="W194" s="26">
        <f t="shared" si="81"/>
        <v>0</v>
      </c>
      <c r="X194" s="26">
        <f t="shared" si="81"/>
        <v>0</v>
      </c>
      <c r="Y194" s="26">
        <f t="shared" si="81"/>
        <v>7656.1</v>
      </c>
      <c r="Z194" s="26">
        <f t="shared" si="81"/>
        <v>0</v>
      </c>
      <c r="AA194" s="26">
        <f t="shared" si="81"/>
        <v>0</v>
      </c>
      <c r="AB194" s="26">
        <f t="shared" si="81"/>
        <v>7656.1</v>
      </c>
      <c r="AC194" s="26">
        <f t="shared" si="81"/>
        <v>0</v>
      </c>
      <c r="AD194" s="26">
        <f t="shared" si="81"/>
        <v>0</v>
      </c>
      <c r="AE194" s="26">
        <f t="shared" si="81"/>
        <v>7656.1</v>
      </c>
      <c r="AF194" s="26">
        <f t="shared" si="81"/>
        <v>0</v>
      </c>
      <c r="AG194" s="26">
        <f t="shared" si="81"/>
        <v>0</v>
      </c>
      <c r="AH194" s="26">
        <f t="shared" si="81"/>
        <v>7656.1</v>
      </c>
      <c r="AI194" s="26">
        <f t="shared" si="81"/>
        <v>0</v>
      </c>
      <c r="AJ194" s="26">
        <f t="shared" si="81"/>
        <v>0</v>
      </c>
      <c r="AK194" s="26">
        <f t="shared" si="81"/>
        <v>7656.1</v>
      </c>
      <c r="AL194" s="130">
        <f>AL195+AL198</f>
        <v>5676.1</v>
      </c>
      <c r="AM194" s="130">
        <f>AM195+AM198</f>
        <v>0</v>
      </c>
    </row>
    <row r="195" spans="1:39" ht="60.75" customHeight="1">
      <c r="A195" s="171" t="s">
        <v>442</v>
      </c>
      <c r="B195" s="180">
        <v>902</v>
      </c>
      <c r="C195" s="181" t="s">
        <v>62</v>
      </c>
      <c r="D195" s="181" t="s">
        <v>207</v>
      </c>
      <c r="E195" s="181"/>
      <c r="F195" s="182">
        <f>F196</f>
        <v>7656.1</v>
      </c>
      <c r="G195" s="182">
        <f>G196</f>
        <v>0</v>
      </c>
      <c r="H195" s="182">
        <f t="shared" si="76"/>
        <v>7656.1</v>
      </c>
      <c r="I195" s="182">
        <f>I196</f>
        <v>0</v>
      </c>
      <c r="J195" s="182">
        <f t="shared" si="77"/>
        <v>7656.1</v>
      </c>
      <c r="K195" s="182">
        <f>K196</f>
        <v>0</v>
      </c>
      <c r="L195" s="182">
        <f>L196</f>
        <v>0</v>
      </c>
      <c r="M195" s="182">
        <f t="shared" si="78"/>
        <v>7656.1</v>
      </c>
      <c r="N195" s="182">
        <f>N196</f>
        <v>0</v>
      </c>
      <c r="O195" s="182">
        <f>O196</f>
        <v>0</v>
      </c>
      <c r="P195" s="182">
        <f t="shared" si="68"/>
        <v>7656.1</v>
      </c>
      <c r="Q195" s="182">
        <f>Q196</f>
        <v>0</v>
      </c>
      <c r="R195" s="182">
        <f>R196</f>
        <v>0</v>
      </c>
      <c r="S195" s="182">
        <f t="shared" si="69"/>
        <v>7656.1</v>
      </c>
      <c r="T195" s="182">
        <f>T196</f>
        <v>0</v>
      </c>
      <c r="U195" s="182">
        <f>U196</f>
        <v>0</v>
      </c>
      <c r="V195" s="182">
        <f t="shared" si="79"/>
        <v>7656.1</v>
      </c>
      <c r="W195" s="182">
        <f>W196</f>
        <v>0</v>
      </c>
      <c r="X195" s="182">
        <f>X196</f>
        <v>0</v>
      </c>
      <c r="Y195" s="182">
        <f t="shared" si="80"/>
        <v>7656.1</v>
      </c>
      <c r="Z195" s="182">
        <f>Z196</f>
        <v>0</v>
      </c>
      <c r="AA195" s="182">
        <f>AA196</f>
        <v>0</v>
      </c>
      <c r="AB195" s="182">
        <f t="shared" si="75"/>
        <v>7656.1</v>
      </c>
      <c r="AC195" s="182">
        <f>AC196</f>
        <v>0</v>
      </c>
      <c r="AD195" s="182">
        <f>AD196</f>
        <v>0</v>
      </c>
      <c r="AE195" s="182">
        <f t="shared" ref="AE195:AE203" si="82">AB195+AC195+AD195</f>
        <v>7656.1</v>
      </c>
      <c r="AF195" s="182">
        <f>AF196</f>
        <v>0</v>
      </c>
      <c r="AG195" s="182">
        <f>AG196</f>
        <v>0</v>
      </c>
      <c r="AH195" s="182">
        <f t="shared" si="70"/>
        <v>7656.1</v>
      </c>
      <c r="AI195" s="182">
        <f>AI196</f>
        <v>0</v>
      </c>
      <c r="AJ195" s="182">
        <f>AJ196</f>
        <v>0</v>
      </c>
      <c r="AK195" s="182">
        <f t="shared" si="71"/>
        <v>7656.1</v>
      </c>
      <c r="AL195" s="182">
        <f>AL197+5656.1</f>
        <v>5676.1</v>
      </c>
      <c r="AM195" s="182">
        <f>AM197</f>
        <v>0</v>
      </c>
    </row>
    <row r="196" spans="1:39" ht="33.75" customHeight="1">
      <c r="A196" s="5" t="s">
        <v>204</v>
      </c>
      <c r="B196" s="25">
        <v>902</v>
      </c>
      <c r="C196" s="8" t="s">
        <v>62</v>
      </c>
      <c r="D196" s="8" t="s">
        <v>207</v>
      </c>
      <c r="E196" s="8" t="s">
        <v>27</v>
      </c>
      <c r="F196" s="6">
        <v>7656.1</v>
      </c>
      <c r="G196" s="6"/>
      <c r="H196" s="6">
        <f t="shared" si="76"/>
        <v>7656.1</v>
      </c>
      <c r="I196" s="6"/>
      <c r="J196" s="6">
        <f t="shared" si="77"/>
        <v>7656.1</v>
      </c>
      <c r="K196" s="6"/>
      <c r="L196" s="6"/>
      <c r="M196" s="6">
        <f t="shared" si="78"/>
        <v>7656.1</v>
      </c>
      <c r="N196" s="6"/>
      <c r="O196" s="6"/>
      <c r="P196" s="6">
        <f t="shared" si="68"/>
        <v>7656.1</v>
      </c>
      <c r="Q196" s="6"/>
      <c r="R196" s="6"/>
      <c r="S196" s="6">
        <f t="shared" si="69"/>
        <v>7656.1</v>
      </c>
      <c r="T196" s="6"/>
      <c r="U196" s="6"/>
      <c r="V196" s="6">
        <f t="shared" si="79"/>
        <v>7656.1</v>
      </c>
      <c r="W196" s="6"/>
      <c r="X196" s="6"/>
      <c r="Y196" s="6">
        <f t="shared" si="80"/>
        <v>7656.1</v>
      </c>
      <c r="Z196" s="6"/>
      <c r="AA196" s="6"/>
      <c r="AB196" s="6">
        <f t="shared" si="75"/>
        <v>7656.1</v>
      </c>
      <c r="AC196" s="6"/>
      <c r="AD196" s="6"/>
      <c r="AE196" s="6">
        <f t="shared" si="82"/>
        <v>7656.1</v>
      </c>
      <c r="AF196" s="6"/>
      <c r="AG196" s="6"/>
      <c r="AH196" s="6">
        <f t="shared" si="70"/>
        <v>7656.1</v>
      </c>
      <c r="AI196" s="6"/>
      <c r="AJ196" s="6"/>
      <c r="AK196" s="6">
        <f t="shared" si="71"/>
        <v>7656.1</v>
      </c>
      <c r="AL196" s="6">
        <f>7656.1-2000</f>
        <v>5656.1</v>
      </c>
      <c r="AM196" s="6"/>
    </row>
    <row r="197" spans="1:39" ht="33.75" customHeight="1">
      <c r="A197" s="5" t="s">
        <v>481</v>
      </c>
      <c r="B197" s="25">
        <v>902</v>
      </c>
      <c r="C197" s="8" t="s">
        <v>62</v>
      </c>
      <c r="D197" s="8" t="s">
        <v>207</v>
      </c>
      <c r="E197" s="8" t="s">
        <v>27</v>
      </c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>
        <v>20</v>
      </c>
      <c r="AM197" s="6"/>
    </row>
    <row r="198" spans="1:39" ht="39" hidden="1" customHeight="1">
      <c r="A198" s="279" t="s">
        <v>123</v>
      </c>
      <c r="B198" s="278">
        <v>902</v>
      </c>
      <c r="C198" s="132" t="s">
        <v>62</v>
      </c>
      <c r="D198" s="132" t="s">
        <v>155</v>
      </c>
      <c r="E198" s="132"/>
      <c r="F198" s="131"/>
      <c r="G198" s="131"/>
      <c r="H198" s="131">
        <f t="shared" si="76"/>
        <v>0</v>
      </c>
      <c r="I198" s="131">
        <f>I199</f>
        <v>0</v>
      </c>
      <c r="J198" s="131">
        <f t="shared" si="77"/>
        <v>0</v>
      </c>
      <c r="K198" s="131">
        <f>K199</f>
        <v>0</v>
      </c>
      <c r="L198" s="131">
        <f>L199</f>
        <v>0</v>
      </c>
      <c r="M198" s="131">
        <f t="shared" si="78"/>
        <v>0</v>
      </c>
      <c r="N198" s="131">
        <f>N199</f>
        <v>0</v>
      </c>
      <c r="O198" s="131">
        <f>O199</f>
        <v>0</v>
      </c>
      <c r="P198" s="131">
        <f t="shared" si="68"/>
        <v>0</v>
      </c>
      <c r="Q198" s="131">
        <f>Q199+Q200</f>
        <v>0</v>
      </c>
      <c r="R198" s="131">
        <f>R199+R203</f>
        <v>0</v>
      </c>
      <c r="S198" s="131">
        <f t="shared" si="69"/>
        <v>0</v>
      </c>
      <c r="T198" s="131">
        <f>T199</f>
        <v>0</v>
      </c>
      <c r="U198" s="131">
        <f>U199+U203</f>
        <v>0</v>
      </c>
      <c r="V198" s="131">
        <f t="shared" si="79"/>
        <v>0</v>
      </c>
      <c r="W198" s="131">
        <f>W199+W203</f>
        <v>0</v>
      </c>
      <c r="X198" s="131">
        <f>X199+X203</f>
        <v>0</v>
      </c>
      <c r="Y198" s="131">
        <f t="shared" si="80"/>
        <v>0</v>
      </c>
      <c r="Z198" s="131">
        <f>Z199+Z203</f>
        <v>0</v>
      </c>
      <c r="AA198" s="131">
        <f>AA199+AA203</f>
        <v>0</v>
      </c>
      <c r="AB198" s="131">
        <f t="shared" si="75"/>
        <v>0</v>
      </c>
      <c r="AC198" s="131">
        <f>AC199+AC203</f>
        <v>0</v>
      </c>
      <c r="AD198" s="131">
        <f>AD199+AD203</f>
        <v>0</v>
      </c>
      <c r="AE198" s="131">
        <f t="shared" si="82"/>
        <v>0</v>
      </c>
      <c r="AF198" s="131">
        <f>AF199</f>
        <v>0</v>
      </c>
      <c r="AG198" s="131">
        <f>AG199</f>
        <v>0</v>
      </c>
      <c r="AH198" s="131">
        <f t="shared" si="70"/>
        <v>0</v>
      </c>
      <c r="AI198" s="131">
        <f>AI199+AI200</f>
        <v>0</v>
      </c>
      <c r="AJ198" s="131">
        <f>AJ199</f>
        <v>0</v>
      </c>
      <c r="AK198" s="131">
        <f t="shared" si="71"/>
        <v>0</v>
      </c>
      <c r="AL198" s="131"/>
      <c r="AM198" s="131">
        <f>AM199</f>
        <v>0</v>
      </c>
    </row>
    <row r="199" spans="1:39" ht="33.75" hidden="1" customHeight="1">
      <c r="A199" s="5" t="s">
        <v>204</v>
      </c>
      <c r="B199" s="25">
        <v>902</v>
      </c>
      <c r="C199" s="8" t="s">
        <v>62</v>
      </c>
      <c r="D199" s="8" t="s">
        <v>155</v>
      </c>
      <c r="E199" s="8" t="s">
        <v>27</v>
      </c>
      <c r="F199" s="6"/>
      <c r="G199" s="6"/>
      <c r="H199" s="6">
        <f t="shared" si="76"/>
        <v>0</v>
      </c>
      <c r="I199" s="6"/>
      <c r="J199" s="6">
        <f t="shared" si="77"/>
        <v>0</v>
      </c>
      <c r="K199" s="6"/>
      <c r="L199" s="6"/>
      <c r="M199" s="6">
        <f t="shared" si="78"/>
        <v>0</v>
      </c>
      <c r="N199" s="6"/>
      <c r="O199" s="6"/>
      <c r="P199" s="6">
        <f t="shared" si="68"/>
        <v>0</v>
      </c>
      <c r="Q199" s="6"/>
      <c r="R199" s="6"/>
      <c r="S199" s="6">
        <f t="shared" si="69"/>
        <v>0</v>
      </c>
      <c r="T199" s="6"/>
      <c r="U199" s="6"/>
      <c r="V199" s="6">
        <f t="shared" si="79"/>
        <v>0</v>
      </c>
      <c r="W199" s="6"/>
      <c r="X199" s="6"/>
      <c r="Y199" s="6">
        <f t="shared" si="80"/>
        <v>0</v>
      </c>
      <c r="Z199" s="6"/>
      <c r="AA199" s="6"/>
      <c r="AB199" s="6">
        <f t="shared" si="75"/>
        <v>0</v>
      </c>
      <c r="AC199" s="6"/>
      <c r="AD199" s="6"/>
      <c r="AE199" s="6">
        <f t="shared" si="82"/>
        <v>0</v>
      </c>
      <c r="AF199" s="6"/>
      <c r="AG199" s="6"/>
      <c r="AH199" s="6">
        <f t="shared" si="70"/>
        <v>0</v>
      </c>
      <c r="AI199" s="6"/>
      <c r="AJ199" s="6"/>
      <c r="AK199" s="6">
        <f t="shared" si="71"/>
        <v>0</v>
      </c>
      <c r="AL199" s="6"/>
      <c r="AM199" s="6"/>
    </row>
    <row r="200" spans="1:39" ht="33.75" hidden="1" customHeight="1">
      <c r="A200" s="16"/>
      <c r="B200" s="25"/>
      <c r="C200" s="8"/>
      <c r="D200" s="8"/>
      <c r="E200" s="8"/>
      <c r="F200" s="6"/>
      <c r="G200" s="6">
        <v>0</v>
      </c>
      <c r="H200" s="6">
        <f t="shared" si="76"/>
        <v>0</v>
      </c>
      <c r="I200" s="6"/>
      <c r="J200" s="6">
        <f t="shared" si="77"/>
        <v>0</v>
      </c>
      <c r="K200" s="6"/>
      <c r="L200" s="6"/>
      <c r="M200" s="6">
        <f t="shared" si="78"/>
        <v>0</v>
      </c>
      <c r="N200" s="6">
        <f>N201</f>
        <v>0</v>
      </c>
      <c r="O200" s="6"/>
      <c r="P200" s="6">
        <f t="shared" si="68"/>
        <v>0</v>
      </c>
      <c r="Q200" s="6">
        <f>Q201</f>
        <v>0</v>
      </c>
      <c r="R200" s="6"/>
      <c r="S200" s="6">
        <f t="shared" si="69"/>
        <v>0</v>
      </c>
      <c r="T200" s="6"/>
      <c r="U200" s="6"/>
      <c r="V200" s="6">
        <f t="shared" si="79"/>
        <v>0</v>
      </c>
      <c r="W200" s="6"/>
      <c r="X200" s="6"/>
      <c r="Y200" s="6">
        <f t="shared" si="80"/>
        <v>0</v>
      </c>
      <c r="Z200" s="6"/>
      <c r="AA200" s="6"/>
      <c r="AB200" s="6">
        <f t="shared" si="75"/>
        <v>0</v>
      </c>
      <c r="AC200" s="6"/>
      <c r="AD200" s="6"/>
      <c r="AE200" s="6">
        <f t="shared" si="82"/>
        <v>0</v>
      </c>
      <c r="AF200" s="6"/>
      <c r="AG200" s="6"/>
      <c r="AH200" s="6">
        <f t="shared" si="70"/>
        <v>0</v>
      </c>
      <c r="AI200" s="6">
        <f>AI201</f>
        <v>0</v>
      </c>
      <c r="AJ200" s="6"/>
      <c r="AK200" s="6">
        <f t="shared" si="71"/>
        <v>0</v>
      </c>
      <c r="AL200" s="6"/>
      <c r="AM200" s="6"/>
    </row>
    <row r="201" spans="1:39" ht="33.75" hidden="1" customHeight="1">
      <c r="A201" s="5"/>
      <c r="B201" s="25"/>
      <c r="C201" s="8"/>
      <c r="D201" s="8"/>
      <c r="E201" s="8"/>
      <c r="F201" s="6"/>
      <c r="G201" s="6"/>
      <c r="H201" s="6">
        <f t="shared" si="76"/>
        <v>0</v>
      </c>
      <c r="I201" s="6"/>
      <c r="J201" s="6">
        <f t="shared" si="77"/>
        <v>0</v>
      </c>
      <c r="K201" s="6"/>
      <c r="L201" s="6"/>
      <c r="M201" s="6">
        <f t="shared" si="78"/>
        <v>0</v>
      </c>
      <c r="N201" s="6">
        <f>N202</f>
        <v>0</v>
      </c>
      <c r="O201" s="6"/>
      <c r="P201" s="6">
        <f t="shared" si="68"/>
        <v>0</v>
      </c>
      <c r="Q201" s="6"/>
      <c r="R201" s="6"/>
      <c r="S201" s="6">
        <f t="shared" si="69"/>
        <v>0</v>
      </c>
      <c r="T201" s="6"/>
      <c r="U201" s="6"/>
      <c r="V201" s="6">
        <f t="shared" si="79"/>
        <v>0</v>
      </c>
      <c r="W201" s="6"/>
      <c r="X201" s="6"/>
      <c r="Y201" s="6">
        <f t="shared" si="80"/>
        <v>0</v>
      </c>
      <c r="Z201" s="6"/>
      <c r="AA201" s="6"/>
      <c r="AB201" s="6">
        <f t="shared" si="75"/>
        <v>0</v>
      </c>
      <c r="AC201" s="6"/>
      <c r="AD201" s="6"/>
      <c r="AE201" s="6">
        <f t="shared" si="82"/>
        <v>0</v>
      </c>
      <c r="AF201" s="6"/>
      <c r="AG201" s="6"/>
      <c r="AH201" s="6">
        <f t="shared" si="70"/>
        <v>0</v>
      </c>
      <c r="AI201" s="6"/>
      <c r="AJ201" s="6"/>
      <c r="AK201" s="6">
        <f t="shared" si="71"/>
        <v>0</v>
      </c>
      <c r="AL201" s="6"/>
      <c r="AM201" s="6"/>
    </row>
    <row r="202" spans="1:39" ht="33.75" hidden="1" customHeight="1">
      <c r="A202" s="11"/>
      <c r="B202" s="25"/>
      <c r="C202" s="8"/>
      <c r="D202" s="8"/>
      <c r="E202" s="8"/>
      <c r="F202" s="6"/>
      <c r="G202" s="6"/>
      <c r="H202" s="6">
        <f t="shared" si="76"/>
        <v>0</v>
      </c>
      <c r="I202" s="6"/>
      <c r="J202" s="6">
        <f t="shared" si="77"/>
        <v>0</v>
      </c>
      <c r="K202" s="6"/>
      <c r="L202" s="6"/>
      <c r="M202" s="6">
        <f t="shared" si="78"/>
        <v>0</v>
      </c>
      <c r="N202" s="6"/>
      <c r="O202" s="6"/>
      <c r="P202" s="6">
        <f t="shared" si="68"/>
        <v>0</v>
      </c>
      <c r="Q202" s="6"/>
      <c r="R202" s="6"/>
      <c r="S202" s="6">
        <f t="shared" si="69"/>
        <v>0</v>
      </c>
      <c r="T202" s="6"/>
      <c r="U202" s="6"/>
      <c r="V202" s="6">
        <f t="shared" si="79"/>
        <v>0</v>
      </c>
      <c r="W202" s="6"/>
      <c r="X202" s="6"/>
      <c r="Y202" s="6">
        <f t="shared" si="80"/>
        <v>0</v>
      </c>
      <c r="Z202" s="6"/>
      <c r="AA202" s="6"/>
      <c r="AB202" s="6">
        <f t="shared" si="75"/>
        <v>0</v>
      </c>
      <c r="AC202" s="6"/>
      <c r="AD202" s="6"/>
      <c r="AE202" s="6">
        <f t="shared" si="82"/>
        <v>0</v>
      </c>
      <c r="AF202" s="6"/>
      <c r="AG202" s="6"/>
      <c r="AH202" s="6">
        <f t="shared" si="70"/>
        <v>0</v>
      </c>
      <c r="AI202" s="6"/>
      <c r="AJ202" s="6"/>
      <c r="AK202" s="6">
        <f t="shared" si="71"/>
        <v>0</v>
      </c>
      <c r="AL202" s="6"/>
      <c r="AM202" s="6"/>
    </row>
    <row r="203" spans="1:39" ht="33.75" hidden="1" customHeight="1">
      <c r="A203" s="11"/>
      <c r="B203" s="25"/>
      <c r="C203" s="8"/>
      <c r="D203" s="8"/>
      <c r="E203" s="8"/>
      <c r="F203" s="6"/>
      <c r="G203" s="6"/>
      <c r="H203" s="6">
        <f t="shared" si="76"/>
        <v>0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>
        <f t="shared" si="69"/>
        <v>0</v>
      </c>
      <c r="T203" s="6"/>
      <c r="U203" s="6"/>
      <c r="V203" s="6">
        <f t="shared" si="79"/>
        <v>0</v>
      </c>
      <c r="W203" s="6"/>
      <c r="X203" s="6"/>
      <c r="Y203" s="6">
        <f t="shared" si="80"/>
        <v>0</v>
      </c>
      <c r="Z203" s="6"/>
      <c r="AA203" s="6"/>
      <c r="AB203" s="6">
        <f t="shared" si="75"/>
        <v>0</v>
      </c>
      <c r="AC203" s="6"/>
      <c r="AD203" s="6"/>
      <c r="AE203" s="6">
        <f t="shared" si="82"/>
        <v>0</v>
      </c>
      <c r="AF203" s="6"/>
      <c r="AG203" s="6"/>
      <c r="AH203" s="6">
        <f t="shared" si="70"/>
        <v>0</v>
      </c>
      <c r="AI203" s="6"/>
      <c r="AJ203" s="6"/>
      <c r="AK203" s="6">
        <f t="shared" si="71"/>
        <v>0</v>
      </c>
      <c r="AL203" s="6"/>
      <c r="AM203" s="6"/>
    </row>
    <row r="204" spans="1:39" ht="21" hidden="1" customHeight="1">
      <c r="A204" s="11"/>
      <c r="B204" s="25"/>
      <c r="C204" s="8"/>
      <c r="D204" s="8"/>
      <c r="E204" s="8"/>
      <c r="F204" s="6"/>
      <c r="G204" s="6"/>
      <c r="H204" s="6">
        <f t="shared" si="76"/>
        <v>0</v>
      </c>
      <c r="I204" s="6"/>
      <c r="J204" s="6">
        <f t="shared" si="77"/>
        <v>0</v>
      </c>
      <c r="K204" s="6"/>
      <c r="L204" s="6"/>
      <c r="M204" s="6">
        <f t="shared" si="78"/>
        <v>0</v>
      </c>
      <c r="N204" s="6"/>
      <c r="O204" s="6"/>
      <c r="P204" s="6"/>
      <c r="Q204" s="6"/>
      <c r="R204" s="6"/>
      <c r="S204" s="6"/>
      <c r="T204" s="6"/>
      <c r="U204" s="6"/>
      <c r="V204" s="6">
        <f t="shared" si="79"/>
        <v>0</v>
      </c>
      <c r="W204" s="6"/>
      <c r="X204" s="6"/>
      <c r="Y204" s="6">
        <f t="shared" si="80"/>
        <v>0</v>
      </c>
      <c r="Z204" s="6"/>
      <c r="AA204" s="6"/>
      <c r="AB204" s="6">
        <f t="shared" si="75"/>
        <v>0</v>
      </c>
      <c r="AC204" s="6"/>
      <c r="AD204" s="6"/>
      <c r="AE204" s="6"/>
      <c r="AF204" s="6"/>
      <c r="AG204" s="6"/>
      <c r="AH204" s="6">
        <f t="shared" si="70"/>
        <v>0</v>
      </c>
      <c r="AI204" s="6"/>
      <c r="AJ204" s="6"/>
      <c r="AK204" s="6">
        <f t="shared" si="71"/>
        <v>0</v>
      </c>
      <c r="AL204" s="6"/>
      <c r="AM204" s="6"/>
    </row>
    <row r="205" spans="1:39" ht="45" hidden="1" customHeight="1">
      <c r="A205" s="171" t="s">
        <v>423</v>
      </c>
      <c r="B205" s="180" t="s">
        <v>32</v>
      </c>
      <c r="C205" s="181" t="s">
        <v>62</v>
      </c>
      <c r="D205" s="181" t="s">
        <v>163</v>
      </c>
      <c r="E205" s="181"/>
      <c r="F205" s="182">
        <f>F207</f>
        <v>0</v>
      </c>
      <c r="G205" s="182">
        <f>G206</f>
        <v>0</v>
      </c>
      <c r="H205" s="182">
        <f t="shared" si="76"/>
        <v>0</v>
      </c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</row>
    <row r="206" spans="1:39" ht="36" hidden="1" customHeight="1">
      <c r="A206" s="1" t="s">
        <v>424</v>
      </c>
      <c r="B206" s="25" t="s">
        <v>32</v>
      </c>
      <c r="C206" s="8" t="s">
        <v>62</v>
      </c>
      <c r="D206" s="8" t="s">
        <v>163</v>
      </c>
      <c r="E206" s="8" t="s">
        <v>11</v>
      </c>
      <c r="F206" s="6"/>
      <c r="G206" s="6"/>
      <c r="H206" s="6">
        <f t="shared" si="76"/>
        <v>0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</row>
    <row r="207" spans="1:39" ht="39" hidden="1" customHeight="1">
      <c r="A207" s="1" t="s">
        <v>425</v>
      </c>
      <c r="B207" s="25" t="s">
        <v>32</v>
      </c>
      <c r="C207" s="8" t="s">
        <v>62</v>
      </c>
      <c r="D207" s="8" t="s">
        <v>163</v>
      </c>
      <c r="E207" s="8" t="s">
        <v>11</v>
      </c>
      <c r="F207" s="6"/>
      <c r="G207" s="6"/>
      <c r="H207" s="6">
        <f t="shared" si="76"/>
        <v>0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</row>
    <row r="208" spans="1:39" s="53" customFormat="1" ht="33.75" customHeight="1">
      <c r="A208" s="65" t="s">
        <v>64</v>
      </c>
      <c r="B208" s="66">
        <v>902</v>
      </c>
      <c r="C208" s="56" t="s">
        <v>65</v>
      </c>
      <c r="D208" s="56"/>
      <c r="E208" s="56"/>
      <c r="F208" s="130">
        <f>F209+F212</f>
        <v>1282</v>
      </c>
      <c r="G208" s="130">
        <f>G209+G212+G219</f>
        <v>7529.5</v>
      </c>
      <c r="H208" s="24">
        <f t="shared" ref="H208:H233" si="83">F208+G208</f>
        <v>8811.5</v>
      </c>
      <c r="I208" s="26">
        <f>I209+I212</f>
        <v>0</v>
      </c>
      <c r="J208" s="6">
        <f t="shared" si="77"/>
        <v>8811.5</v>
      </c>
      <c r="K208" s="26">
        <f>K209+K212+K219</f>
        <v>0</v>
      </c>
      <c r="L208" s="26">
        <f>L209+L212+L219</f>
        <v>0</v>
      </c>
      <c r="M208" s="24">
        <f t="shared" si="78"/>
        <v>8811.5</v>
      </c>
      <c r="N208" s="26">
        <f>N209+N212</f>
        <v>0</v>
      </c>
      <c r="O208" s="26">
        <f>O209+O212</f>
        <v>0</v>
      </c>
      <c r="P208" s="26">
        <f t="shared" si="68"/>
        <v>8811.5</v>
      </c>
      <c r="Q208" s="26">
        <f>Q209+Q212</f>
        <v>0</v>
      </c>
      <c r="R208" s="26">
        <f>R209+R212</f>
        <v>0</v>
      </c>
      <c r="S208" s="26">
        <f t="shared" si="69"/>
        <v>8811.5</v>
      </c>
      <c r="T208" s="26">
        <f>T209+T212</f>
        <v>0</v>
      </c>
      <c r="U208" s="26">
        <f>U209+U212</f>
        <v>0</v>
      </c>
      <c r="V208" s="24">
        <f t="shared" si="79"/>
        <v>8811.5</v>
      </c>
      <c r="W208" s="26">
        <f>W209+W212</f>
        <v>0</v>
      </c>
      <c r="X208" s="26">
        <f>X209+X212</f>
        <v>0</v>
      </c>
      <c r="Y208" s="24">
        <f t="shared" si="80"/>
        <v>8811.5</v>
      </c>
      <c r="Z208" s="26">
        <f>Z209+Z212+Z219</f>
        <v>0</v>
      </c>
      <c r="AA208" s="26">
        <f>AA209+AA212</f>
        <v>0</v>
      </c>
      <c r="AB208" s="6">
        <f t="shared" si="75"/>
        <v>8811.5</v>
      </c>
      <c r="AC208" s="26">
        <f>AC209+AC212</f>
        <v>0</v>
      </c>
      <c r="AD208" s="26">
        <f>AD209+AD212</f>
        <v>0</v>
      </c>
      <c r="AE208" s="26">
        <f t="shared" ref="AE208:AE218" si="84">AB208+AC208+AD208</f>
        <v>8811.5</v>
      </c>
      <c r="AF208" s="26">
        <f>AF209+AF212</f>
        <v>0</v>
      </c>
      <c r="AG208" s="26">
        <f>AG209+AG212</f>
        <v>0</v>
      </c>
      <c r="AH208" s="24">
        <f t="shared" si="70"/>
        <v>8811.5</v>
      </c>
      <c r="AI208" s="26">
        <f>AI209+AI212+AI219</f>
        <v>0</v>
      </c>
      <c r="AJ208" s="26">
        <f>AJ209+AJ212</f>
        <v>0</v>
      </c>
      <c r="AK208" s="6">
        <f t="shared" si="71"/>
        <v>8811.5</v>
      </c>
      <c r="AL208" s="130">
        <f>AL209+AL212+AL219</f>
        <v>10839.800000000001</v>
      </c>
      <c r="AM208" s="130">
        <f>AM209+AM212+AM219</f>
        <v>7480.5</v>
      </c>
    </row>
    <row r="209" spans="1:39" s="53" customFormat="1" ht="21" customHeight="1">
      <c r="A209" s="58" t="s">
        <v>66</v>
      </c>
      <c r="B209" s="66">
        <v>902</v>
      </c>
      <c r="C209" s="56" t="s">
        <v>67</v>
      </c>
      <c r="D209" s="56"/>
      <c r="E209" s="56"/>
      <c r="F209" s="130">
        <f t="shared" ref="F209:L210" si="85">F210</f>
        <v>1282</v>
      </c>
      <c r="G209" s="130">
        <f t="shared" si="85"/>
        <v>0</v>
      </c>
      <c r="H209" s="26">
        <f t="shared" si="83"/>
        <v>1282</v>
      </c>
      <c r="I209" s="26">
        <f t="shared" si="85"/>
        <v>0</v>
      </c>
      <c r="J209" s="26">
        <f t="shared" si="77"/>
        <v>1282</v>
      </c>
      <c r="K209" s="26">
        <f t="shared" si="85"/>
        <v>0</v>
      </c>
      <c r="L209" s="26">
        <f t="shared" si="85"/>
        <v>0</v>
      </c>
      <c r="M209" s="26">
        <f t="shared" si="78"/>
        <v>1282</v>
      </c>
      <c r="N209" s="26">
        <f>N210</f>
        <v>0</v>
      </c>
      <c r="O209" s="26">
        <f>O210</f>
        <v>0</v>
      </c>
      <c r="P209" s="26">
        <f t="shared" si="68"/>
        <v>1282</v>
      </c>
      <c r="Q209" s="26">
        <f>Q210</f>
        <v>0</v>
      </c>
      <c r="R209" s="26">
        <f>R210</f>
        <v>0</v>
      </c>
      <c r="S209" s="26">
        <f t="shared" si="69"/>
        <v>1282</v>
      </c>
      <c r="T209" s="26">
        <f>T210</f>
        <v>0</v>
      </c>
      <c r="U209" s="26">
        <f>U210</f>
        <v>0</v>
      </c>
      <c r="V209" s="26">
        <f t="shared" si="79"/>
        <v>1282</v>
      </c>
      <c r="W209" s="26">
        <f>W210</f>
        <v>0</v>
      </c>
      <c r="X209" s="26">
        <f>X210</f>
        <v>0</v>
      </c>
      <c r="Y209" s="26">
        <f t="shared" si="80"/>
        <v>1282</v>
      </c>
      <c r="Z209" s="26">
        <f>Z210</f>
        <v>0</v>
      </c>
      <c r="AA209" s="26">
        <f>AA210</f>
        <v>0</v>
      </c>
      <c r="AB209" s="26">
        <f t="shared" si="75"/>
        <v>1282</v>
      </c>
      <c r="AC209" s="26">
        <f>AC210</f>
        <v>0</v>
      </c>
      <c r="AD209" s="26">
        <f>AD210</f>
        <v>0</v>
      </c>
      <c r="AE209" s="26">
        <f t="shared" si="84"/>
        <v>1282</v>
      </c>
      <c r="AF209" s="26">
        <f>AF210</f>
        <v>0</v>
      </c>
      <c r="AG209" s="26">
        <f>AG210</f>
        <v>0</v>
      </c>
      <c r="AH209" s="26">
        <f t="shared" si="70"/>
        <v>1282</v>
      </c>
      <c r="AI209" s="26">
        <f>AI210</f>
        <v>0</v>
      </c>
      <c r="AJ209" s="26">
        <f>AJ210</f>
        <v>0</v>
      </c>
      <c r="AK209" s="26">
        <f t="shared" si="71"/>
        <v>1282</v>
      </c>
      <c r="AL209" s="130">
        <f>AL210</f>
        <v>1282</v>
      </c>
      <c r="AM209" s="130">
        <f>AM210</f>
        <v>1282</v>
      </c>
    </row>
    <row r="210" spans="1:39" ht="33.75" customHeight="1">
      <c r="A210" s="1" t="s">
        <v>123</v>
      </c>
      <c r="B210" s="25">
        <v>902</v>
      </c>
      <c r="C210" s="8" t="s">
        <v>67</v>
      </c>
      <c r="D210" s="8" t="s">
        <v>155</v>
      </c>
      <c r="E210" s="8"/>
      <c r="F210" s="131">
        <f t="shared" si="85"/>
        <v>1282</v>
      </c>
      <c r="G210" s="131">
        <f t="shared" si="85"/>
        <v>0</v>
      </c>
      <c r="H210" s="6">
        <f t="shared" si="83"/>
        <v>1282</v>
      </c>
      <c r="I210" s="6">
        <f t="shared" si="85"/>
        <v>0</v>
      </c>
      <c r="J210" s="6">
        <f t="shared" si="77"/>
        <v>1282</v>
      </c>
      <c r="K210" s="6">
        <f t="shared" si="85"/>
        <v>0</v>
      </c>
      <c r="L210" s="6">
        <f t="shared" si="85"/>
        <v>0</v>
      </c>
      <c r="M210" s="6">
        <f t="shared" si="78"/>
        <v>1282</v>
      </c>
      <c r="N210" s="6">
        <f>N211</f>
        <v>0</v>
      </c>
      <c r="O210" s="6">
        <f>O211</f>
        <v>0</v>
      </c>
      <c r="P210" s="6">
        <f t="shared" si="68"/>
        <v>1282</v>
      </c>
      <c r="Q210" s="6">
        <f>Q211</f>
        <v>0</v>
      </c>
      <c r="R210" s="6">
        <f>R211</f>
        <v>0</v>
      </c>
      <c r="S210" s="6">
        <f t="shared" si="69"/>
        <v>1282</v>
      </c>
      <c r="T210" s="6">
        <f>T211</f>
        <v>0</v>
      </c>
      <c r="U210" s="6">
        <f>U211</f>
        <v>0</v>
      </c>
      <c r="V210" s="6">
        <f t="shared" si="79"/>
        <v>1282</v>
      </c>
      <c r="W210" s="6">
        <f>W211</f>
        <v>0</v>
      </c>
      <c r="X210" s="6">
        <f>X211</f>
        <v>0</v>
      </c>
      <c r="Y210" s="6">
        <f t="shared" si="80"/>
        <v>1282</v>
      </c>
      <c r="Z210" s="6">
        <f>Z211</f>
        <v>0</v>
      </c>
      <c r="AA210" s="6">
        <f>AA211</f>
        <v>0</v>
      </c>
      <c r="AB210" s="6">
        <f t="shared" si="75"/>
        <v>1282</v>
      </c>
      <c r="AC210" s="6">
        <f>AC211</f>
        <v>0</v>
      </c>
      <c r="AD210" s="6">
        <f>AD211</f>
        <v>0</v>
      </c>
      <c r="AE210" s="6">
        <f t="shared" si="84"/>
        <v>1282</v>
      </c>
      <c r="AF210" s="6">
        <f>AF211</f>
        <v>0</v>
      </c>
      <c r="AG210" s="6">
        <f>AG211</f>
        <v>0</v>
      </c>
      <c r="AH210" s="6">
        <f t="shared" si="70"/>
        <v>1282</v>
      </c>
      <c r="AI210" s="6">
        <f>AI211</f>
        <v>0</v>
      </c>
      <c r="AJ210" s="6">
        <f>AJ211</f>
        <v>0</v>
      </c>
      <c r="AK210" s="6">
        <f t="shared" si="71"/>
        <v>1282</v>
      </c>
      <c r="AL210" s="131">
        <f>AL211</f>
        <v>1282</v>
      </c>
      <c r="AM210" s="131">
        <f>AM211</f>
        <v>1282</v>
      </c>
    </row>
    <row r="211" spans="1:39" ht="20.25" customHeight="1">
      <c r="A211" s="1" t="s">
        <v>68</v>
      </c>
      <c r="B211" s="25">
        <v>902</v>
      </c>
      <c r="C211" s="8" t="s">
        <v>67</v>
      </c>
      <c r="D211" s="8" t="s">
        <v>155</v>
      </c>
      <c r="E211" s="8" t="s">
        <v>69</v>
      </c>
      <c r="F211" s="6">
        <v>1282</v>
      </c>
      <c r="G211" s="6"/>
      <c r="H211" s="6">
        <f t="shared" si="83"/>
        <v>1282</v>
      </c>
      <c r="I211" s="6"/>
      <c r="J211" s="6">
        <f t="shared" si="77"/>
        <v>1282</v>
      </c>
      <c r="K211" s="6"/>
      <c r="L211" s="6"/>
      <c r="M211" s="6">
        <f t="shared" si="78"/>
        <v>1282</v>
      </c>
      <c r="N211" s="6"/>
      <c r="O211" s="6"/>
      <c r="P211" s="6">
        <f t="shared" si="68"/>
        <v>1282</v>
      </c>
      <c r="Q211" s="6"/>
      <c r="R211" s="6"/>
      <c r="S211" s="6">
        <f t="shared" si="69"/>
        <v>1282</v>
      </c>
      <c r="T211" s="6"/>
      <c r="U211" s="6"/>
      <c r="V211" s="6">
        <f t="shared" si="79"/>
        <v>1282</v>
      </c>
      <c r="W211" s="6"/>
      <c r="X211" s="6"/>
      <c r="Y211" s="6">
        <f t="shared" si="80"/>
        <v>1282</v>
      </c>
      <c r="Z211" s="6"/>
      <c r="AA211" s="6"/>
      <c r="AB211" s="6">
        <f t="shared" si="75"/>
        <v>1282</v>
      </c>
      <c r="AC211" s="6"/>
      <c r="AD211" s="6"/>
      <c r="AE211" s="6">
        <f t="shared" si="84"/>
        <v>1282</v>
      </c>
      <c r="AF211" s="6"/>
      <c r="AG211" s="6"/>
      <c r="AH211" s="6">
        <f t="shared" si="70"/>
        <v>1282</v>
      </c>
      <c r="AI211" s="6"/>
      <c r="AJ211" s="6"/>
      <c r="AK211" s="6">
        <f t="shared" si="71"/>
        <v>1282</v>
      </c>
      <c r="AL211" s="6">
        <v>1282</v>
      </c>
      <c r="AM211" s="6">
        <v>1282</v>
      </c>
    </row>
    <row r="212" spans="1:39" s="53" customFormat="1" ht="21" customHeight="1">
      <c r="A212" s="58" t="s">
        <v>70</v>
      </c>
      <c r="B212" s="66">
        <v>902</v>
      </c>
      <c r="C212" s="56" t="s">
        <v>71</v>
      </c>
      <c r="D212" s="56"/>
      <c r="E212" s="56"/>
      <c r="F212" s="130">
        <f>F213</f>
        <v>0</v>
      </c>
      <c r="G212" s="130">
        <f>G213</f>
        <v>7529.5</v>
      </c>
      <c r="H212" s="26">
        <f t="shared" si="83"/>
        <v>7529.5</v>
      </c>
      <c r="I212" s="26">
        <f>I213</f>
        <v>0</v>
      </c>
      <c r="J212" s="26">
        <f t="shared" si="77"/>
        <v>7529.5</v>
      </c>
      <c r="K212" s="26">
        <f>K213</f>
        <v>0</v>
      </c>
      <c r="L212" s="26">
        <f>L213</f>
        <v>0</v>
      </c>
      <c r="M212" s="26">
        <f t="shared" si="78"/>
        <v>7529.5</v>
      </c>
      <c r="N212" s="26">
        <f>N213</f>
        <v>0</v>
      </c>
      <c r="O212" s="26">
        <f>O213</f>
        <v>0</v>
      </c>
      <c r="P212" s="26">
        <f t="shared" si="68"/>
        <v>7529.5</v>
      </c>
      <c r="Q212" s="26">
        <f>Q213</f>
        <v>0</v>
      </c>
      <c r="R212" s="26">
        <f>R213</f>
        <v>0</v>
      </c>
      <c r="S212" s="26">
        <f t="shared" si="69"/>
        <v>7529.5</v>
      </c>
      <c r="T212" s="26">
        <f>T213</f>
        <v>0</v>
      </c>
      <c r="U212" s="26">
        <f>U213</f>
        <v>0</v>
      </c>
      <c r="V212" s="26">
        <f t="shared" si="79"/>
        <v>7529.5</v>
      </c>
      <c r="W212" s="26">
        <f>W213</f>
        <v>0</v>
      </c>
      <c r="X212" s="26">
        <f>X213</f>
        <v>0</v>
      </c>
      <c r="Y212" s="26">
        <f t="shared" si="80"/>
        <v>7529.5</v>
      </c>
      <c r="Z212" s="26">
        <f>Z213</f>
        <v>0</v>
      </c>
      <c r="AA212" s="26">
        <f>AA213</f>
        <v>0</v>
      </c>
      <c r="AB212" s="26">
        <f t="shared" si="75"/>
        <v>7529.5</v>
      </c>
      <c r="AC212" s="26">
        <f>AC213</f>
        <v>0</v>
      </c>
      <c r="AD212" s="26">
        <f>AD213</f>
        <v>0</v>
      </c>
      <c r="AE212" s="26">
        <f t="shared" si="84"/>
        <v>7529.5</v>
      </c>
      <c r="AF212" s="26">
        <f>AF213</f>
        <v>0</v>
      </c>
      <c r="AG212" s="26">
        <f>AG213</f>
        <v>0</v>
      </c>
      <c r="AH212" s="26">
        <f t="shared" si="70"/>
        <v>7529.5</v>
      </c>
      <c r="AI212" s="26">
        <f>AI213</f>
        <v>0</v>
      </c>
      <c r="AJ212" s="26">
        <f>AJ213</f>
        <v>0</v>
      </c>
      <c r="AK212" s="26">
        <f t="shared" si="71"/>
        <v>7529.5</v>
      </c>
      <c r="AL212" s="130">
        <f>AL213</f>
        <v>9557.8000000000011</v>
      </c>
      <c r="AM212" s="130">
        <f>AM213</f>
        <v>6198.5</v>
      </c>
    </row>
    <row r="213" spans="1:39" ht="33.75" customHeight="1">
      <c r="A213" s="1" t="s">
        <v>123</v>
      </c>
      <c r="B213" s="25">
        <v>902</v>
      </c>
      <c r="C213" s="8" t="s">
        <v>71</v>
      </c>
      <c r="D213" s="8" t="s">
        <v>155</v>
      </c>
      <c r="E213" s="8"/>
      <c r="F213" s="131">
        <f>F214+F217</f>
        <v>0</v>
      </c>
      <c r="G213" s="131">
        <f>G214+G217</f>
        <v>7529.5</v>
      </c>
      <c r="H213" s="6">
        <f t="shared" si="83"/>
        <v>7529.5</v>
      </c>
      <c r="I213" s="6">
        <f>I214+I217</f>
        <v>0</v>
      </c>
      <c r="J213" s="6">
        <f t="shared" si="77"/>
        <v>7529.5</v>
      </c>
      <c r="K213" s="6">
        <f>K214+K217</f>
        <v>0</v>
      </c>
      <c r="L213" s="6">
        <f>L214+L217</f>
        <v>0</v>
      </c>
      <c r="M213" s="6">
        <f t="shared" si="78"/>
        <v>7529.5</v>
      </c>
      <c r="N213" s="6">
        <f>N214+N217</f>
        <v>0</v>
      </c>
      <c r="O213" s="6">
        <f>O214+O217</f>
        <v>0</v>
      </c>
      <c r="P213" s="6">
        <f t="shared" si="68"/>
        <v>7529.5</v>
      </c>
      <c r="Q213" s="6">
        <f>Q214+Q217</f>
        <v>0</v>
      </c>
      <c r="R213" s="6">
        <f>R214+R217</f>
        <v>0</v>
      </c>
      <c r="S213" s="6">
        <f t="shared" si="69"/>
        <v>7529.5</v>
      </c>
      <c r="T213" s="6">
        <f>T214+T217</f>
        <v>0</v>
      </c>
      <c r="U213" s="6">
        <f>U214+U217</f>
        <v>0</v>
      </c>
      <c r="V213" s="6">
        <f t="shared" si="79"/>
        <v>7529.5</v>
      </c>
      <c r="W213" s="6">
        <f>W214+W217</f>
        <v>0</v>
      </c>
      <c r="X213" s="6">
        <f>X214+X217</f>
        <v>0</v>
      </c>
      <c r="Y213" s="6">
        <f t="shared" si="80"/>
        <v>7529.5</v>
      </c>
      <c r="Z213" s="6">
        <f>Z214+Z217</f>
        <v>0</v>
      </c>
      <c r="AA213" s="6">
        <f>AA214+AA217</f>
        <v>0</v>
      </c>
      <c r="AB213" s="6">
        <f t="shared" si="75"/>
        <v>7529.5</v>
      </c>
      <c r="AC213" s="6">
        <f>AC214+AC217</f>
        <v>0</v>
      </c>
      <c r="AD213" s="6">
        <f>AD214+AD217</f>
        <v>0</v>
      </c>
      <c r="AE213" s="6">
        <f t="shared" si="84"/>
        <v>7529.5</v>
      </c>
      <c r="AF213" s="6">
        <f>AF214+AF217</f>
        <v>0</v>
      </c>
      <c r="AG213" s="6">
        <f>AG214+AG217</f>
        <v>0</v>
      </c>
      <c r="AH213" s="6">
        <f t="shared" si="70"/>
        <v>7529.5</v>
      </c>
      <c r="AI213" s="6">
        <f>AI214+AI217</f>
        <v>0</v>
      </c>
      <c r="AJ213" s="6">
        <f>AJ214+AJ217</f>
        <v>0</v>
      </c>
      <c r="AK213" s="6">
        <f t="shared" si="71"/>
        <v>7529.5</v>
      </c>
      <c r="AL213" s="131">
        <f>AL214+AL217</f>
        <v>9557.8000000000011</v>
      </c>
      <c r="AM213" s="131">
        <f>AM214+AM217</f>
        <v>6198.5</v>
      </c>
    </row>
    <row r="214" spans="1:39" ht="33.75" customHeight="1">
      <c r="A214" s="172" t="s">
        <v>72</v>
      </c>
      <c r="B214" s="25">
        <v>902</v>
      </c>
      <c r="C214" s="8" t="s">
        <v>71</v>
      </c>
      <c r="D214" s="8" t="s">
        <v>151</v>
      </c>
      <c r="E214" s="8"/>
      <c r="F214" s="131">
        <f>F215+F216</f>
        <v>0</v>
      </c>
      <c r="G214" s="131">
        <f>G215+G216</f>
        <v>6958.9</v>
      </c>
      <c r="H214" s="6">
        <f t="shared" si="83"/>
        <v>6958.9</v>
      </c>
      <c r="I214" s="6">
        <f t="shared" ref="I214:AM214" si="86">I215+I216</f>
        <v>0</v>
      </c>
      <c r="J214" s="6">
        <f t="shared" si="86"/>
        <v>6958.9</v>
      </c>
      <c r="K214" s="6">
        <f t="shared" si="86"/>
        <v>0</v>
      </c>
      <c r="L214" s="6">
        <f t="shared" si="86"/>
        <v>0</v>
      </c>
      <c r="M214" s="6">
        <f t="shared" si="86"/>
        <v>6958.9</v>
      </c>
      <c r="N214" s="6">
        <f t="shared" si="86"/>
        <v>0</v>
      </c>
      <c r="O214" s="6">
        <f t="shared" si="86"/>
        <v>0</v>
      </c>
      <c r="P214" s="6">
        <f t="shared" si="86"/>
        <v>6958.9</v>
      </c>
      <c r="Q214" s="6">
        <f t="shared" si="86"/>
        <v>0</v>
      </c>
      <c r="R214" s="6">
        <f t="shared" si="86"/>
        <v>0</v>
      </c>
      <c r="S214" s="6">
        <f t="shared" si="86"/>
        <v>6958.9</v>
      </c>
      <c r="T214" s="6">
        <f t="shared" si="86"/>
        <v>0</v>
      </c>
      <c r="U214" s="6">
        <f t="shared" si="86"/>
        <v>0</v>
      </c>
      <c r="V214" s="6">
        <f t="shared" si="86"/>
        <v>6958.9</v>
      </c>
      <c r="W214" s="6">
        <f t="shared" si="86"/>
        <v>0</v>
      </c>
      <c r="X214" s="6">
        <f t="shared" si="86"/>
        <v>0</v>
      </c>
      <c r="Y214" s="6">
        <f t="shared" si="86"/>
        <v>6958.9</v>
      </c>
      <c r="Z214" s="6">
        <f t="shared" si="86"/>
        <v>0</v>
      </c>
      <c r="AA214" s="6">
        <f t="shared" si="86"/>
        <v>0</v>
      </c>
      <c r="AB214" s="6">
        <f t="shared" si="86"/>
        <v>6958.9</v>
      </c>
      <c r="AC214" s="6">
        <f t="shared" si="86"/>
        <v>0</v>
      </c>
      <c r="AD214" s="6">
        <f t="shared" si="86"/>
        <v>0</v>
      </c>
      <c r="AE214" s="6">
        <f t="shared" si="86"/>
        <v>6958.9</v>
      </c>
      <c r="AF214" s="6">
        <f t="shared" si="86"/>
        <v>0</v>
      </c>
      <c r="AG214" s="6">
        <f t="shared" si="86"/>
        <v>0</v>
      </c>
      <c r="AH214" s="6">
        <f t="shared" si="86"/>
        <v>6958.9</v>
      </c>
      <c r="AI214" s="6">
        <f t="shared" si="86"/>
        <v>0</v>
      </c>
      <c r="AJ214" s="6">
        <f t="shared" si="86"/>
        <v>0</v>
      </c>
      <c r="AK214" s="6">
        <f t="shared" si="86"/>
        <v>6958.9</v>
      </c>
      <c r="AL214" s="131">
        <f t="shared" si="86"/>
        <v>8987.2000000000007</v>
      </c>
      <c r="AM214" s="131">
        <f t="shared" si="86"/>
        <v>5627.9</v>
      </c>
    </row>
    <row r="215" spans="1:39" ht="21.75" customHeight="1">
      <c r="A215" s="7" t="s">
        <v>10</v>
      </c>
      <c r="B215" s="25">
        <v>902</v>
      </c>
      <c r="C215" s="8" t="s">
        <v>71</v>
      </c>
      <c r="D215" s="8" t="s">
        <v>151</v>
      </c>
      <c r="E215" s="8" t="s">
        <v>11</v>
      </c>
      <c r="F215" s="6"/>
      <c r="G215" s="6"/>
      <c r="H215" s="6">
        <f t="shared" si="83"/>
        <v>0</v>
      </c>
      <c r="I215" s="6"/>
      <c r="J215" s="6">
        <f t="shared" si="77"/>
        <v>0</v>
      </c>
      <c r="K215" s="6"/>
      <c r="L215" s="6"/>
      <c r="M215" s="6">
        <f t="shared" si="78"/>
        <v>0</v>
      </c>
      <c r="N215" s="6"/>
      <c r="O215" s="6"/>
      <c r="P215" s="6">
        <f t="shared" si="68"/>
        <v>0</v>
      </c>
      <c r="Q215" s="6"/>
      <c r="R215" s="6"/>
      <c r="S215" s="6">
        <f t="shared" si="69"/>
        <v>0</v>
      </c>
      <c r="T215" s="6"/>
      <c r="U215" s="6"/>
      <c r="V215" s="6">
        <f t="shared" si="79"/>
        <v>0</v>
      </c>
      <c r="W215" s="6"/>
      <c r="X215" s="6"/>
      <c r="Y215" s="6">
        <f t="shared" si="80"/>
        <v>0</v>
      </c>
      <c r="Z215" s="6"/>
      <c r="AA215" s="6"/>
      <c r="AB215" s="6">
        <f t="shared" si="75"/>
        <v>0</v>
      </c>
      <c r="AC215" s="6"/>
      <c r="AD215" s="6"/>
      <c r="AE215" s="6">
        <f t="shared" si="84"/>
        <v>0</v>
      </c>
      <c r="AF215" s="6"/>
      <c r="AG215" s="6"/>
      <c r="AH215" s="6">
        <f t="shared" si="70"/>
        <v>0</v>
      </c>
      <c r="AI215" s="6"/>
      <c r="AJ215" s="6"/>
      <c r="AK215" s="6">
        <f t="shared" si="71"/>
        <v>0</v>
      </c>
      <c r="AL215" s="6"/>
      <c r="AM215" s="6"/>
    </row>
    <row r="216" spans="1:39" ht="21" customHeight="1">
      <c r="A216" s="33" t="s">
        <v>68</v>
      </c>
      <c r="B216" s="25">
        <v>902</v>
      </c>
      <c r="C216" s="8" t="s">
        <v>71</v>
      </c>
      <c r="D216" s="8" t="s">
        <v>151</v>
      </c>
      <c r="E216" s="8" t="s">
        <v>69</v>
      </c>
      <c r="F216" s="6"/>
      <c r="G216" s="6">
        <v>6958.9</v>
      </c>
      <c r="H216" s="6">
        <f t="shared" si="83"/>
        <v>6958.9</v>
      </c>
      <c r="I216" s="6"/>
      <c r="J216" s="6">
        <f t="shared" si="77"/>
        <v>6958.9</v>
      </c>
      <c r="K216" s="6"/>
      <c r="L216" s="6"/>
      <c r="M216" s="6">
        <f t="shared" si="78"/>
        <v>6958.9</v>
      </c>
      <c r="N216" s="6"/>
      <c r="O216" s="6"/>
      <c r="P216" s="6">
        <f t="shared" si="68"/>
        <v>6958.9</v>
      </c>
      <c r="Q216" s="6"/>
      <c r="R216" s="6"/>
      <c r="S216" s="6">
        <f t="shared" si="69"/>
        <v>6958.9</v>
      </c>
      <c r="T216" s="6"/>
      <c r="U216" s="6"/>
      <c r="V216" s="6">
        <f t="shared" si="79"/>
        <v>6958.9</v>
      </c>
      <c r="W216" s="6"/>
      <c r="X216" s="6"/>
      <c r="Y216" s="6">
        <f t="shared" si="80"/>
        <v>6958.9</v>
      </c>
      <c r="Z216" s="6"/>
      <c r="AA216" s="6"/>
      <c r="AB216" s="6">
        <f t="shared" si="75"/>
        <v>6958.9</v>
      </c>
      <c r="AC216" s="6"/>
      <c r="AD216" s="6"/>
      <c r="AE216" s="6">
        <f t="shared" si="84"/>
        <v>6958.9</v>
      </c>
      <c r="AF216" s="6"/>
      <c r="AG216" s="6"/>
      <c r="AH216" s="6">
        <f t="shared" si="70"/>
        <v>6958.9</v>
      </c>
      <c r="AI216" s="6"/>
      <c r="AJ216" s="6"/>
      <c r="AK216" s="6">
        <f t="shared" si="71"/>
        <v>6958.9</v>
      </c>
      <c r="AL216" s="6">
        <v>8987.2000000000007</v>
      </c>
      <c r="AM216" s="6">
        <v>5627.9</v>
      </c>
    </row>
    <row r="217" spans="1:39" ht="70.5" customHeight="1">
      <c r="A217" s="172" t="s">
        <v>127</v>
      </c>
      <c r="B217" s="25">
        <v>902</v>
      </c>
      <c r="C217" s="8" t="s">
        <v>71</v>
      </c>
      <c r="D217" s="8" t="s">
        <v>152</v>
      </c>
      <c r="E217" s="8"/>
      <c r="F217" s="131">
        <f>F218</f>
        <v>0</v>
      </c>
      <c r="G217" s="131">
        <f>G218</f>
        <v>570.6</v>
      </c>
      <c r="H217" s="6">
        <f t="shared" si="83"/>
        <v>570.6</v>
      </c>
      <c r="I217" s="6">
        <f>I218</f>
        <v>0</v>
      </c>
      <c r="J217" s="6">
        <f t="shared" si="77"/>
        <v>570.6</v>
      </c>
      <c r="K217" s="6">
        <f>K218</f>
        <v>0</v>
      </c>
      <c r="L217" s="6">
        <f>L218</f>
        <v>0</v>
      </c>
      <c r="M217" s="6">
        <f t="shared" si="78"/>
        <v>570.6</v>
      </c>
      <c r="N217" s="6">
        <f>N218</f>
        <v>0</v>
      </c>
      <c r="O217" s="6">
        <f>O218</f>
        <v>0</v>
      </c>
      <c r="P217" s="6">
        <f t="shared" si="68"/>
        <v>570.6</v>
      </c>
      <c r="Q217" s="6">
        <f>Q218</f>
        <v>0</v>
      </c>
      <c r="R217" s="6">
        <f>R218</f>
        <v>0</v>
      </c>
      <c r="S217" s="6">
        <f t="shared" si="69"/>
        <v>570.6</v>
      </c>
      <c r="T217" s="6">
        <f>T218</f>
        <v>0</v>
      </c>
      <c r="U217" s="6">
        <f>U218</f>
        <v>0</v>
      </c>
      <c r="V217" s="6">
        <f t="shared" si="79"/>
        <v>570.6</v>
      </c>
      <c r="W217" s="6">
        <f>W218</f>
        <v>0</v>
      </c>
      <c r="X217" s="6">
        <f>X218</f>
        <v>0</v>
      </c>
      <c r="Y217" s="6">
        <f t="shared" si="80"/>
        <v>570.6</v>
      </c>
      <c r="Z217" s="6">
        <f>Z218</f>
        <v>0</v>
      </c>
      <c r="AA217" s="6">
        <f>AA218</f>
        <v>0</v>
      </c>
      <c r="AB217" s="6">
        <f t="shared" si="75"/>
        <v>570.6</v>
      </c>
      <c r="AC217" s="6">
        <f>AC218</f>
        <v>0</v>
      </c>
      <c r="AD217" s="6">
        <f>AD218</f>
        <v>0</v>
      </c>
      <c r="AE217" s="6">
        <f t="shared" si="84"/>
        <v>570.6</v>
      </c>
      <c r="AF217" s="6">
        <f>AF218</f>
        <v>0</v>
      </c>
      <c r="AG217" s="6">
        <f>AG218</f>
        <v>0</v>
      </c>
      <c r="AH217" s="6">
        <f t="shared" si="70"/>
        <v>570.6</v>
      </c>
      <c r="AI217" s="6">
        <f>AI218</f>
        <v>0</v>
      </c>
      <c r="AJ217" s="6">
        <f>AJ218</f>
        <v>0</v>
      </c>
      <c r="AK217" s="6">
        <f t="shared" si="71"/>
        <v>570.6</v>
      </c>
      <c r="AL217" s="131">
        <f>AL218</f>
        <v>570.6</v>
      </c>
      <c r="AM217" s="131">
        <f>AM218</f>
        <v>570.6</v>
      </c>
    </row>
    <row r="218" spans="1:39" ht="21.75" customHeight="1">
      <c r="A218" s="1" t="s">
        <v>63</v>
      </c>
      <c r="B218" s="25">
        <v>902</v>
      </c>
      <c r="C218" s="8" t="s">
        <v>71</v>
      </c>
      <c r="D218" s="8" t="s">
        <v>152</v>
      </c>
      <c r="E218" s="8" t="s">
        <v>27</v>
      </c>
      <c r="F218" s="6"/>
      <c r="G218" s="6">
        <v>570.6</v>
      </c>
      <c r="H218" s="6">
        <f t="shared" si="83"/>
        <v>570.6</v>
      </c>
      <c r="I218" s="6"/>
      <c r="J218" s="6">
        <f t="shared" si="77"/>
        <v>570.6</v>
      </c>
      <c r="K218" s="6"/>
      <c r="L218" s="6"/>
      <c r="M218" s="6">
        <f t="shared" si="78"/>
        <v>570.6</v>
      </c>
      <c r="N218" s="6"/>
      <c r="O218" s="6"/>
      <c r="P218" s="6">
        <f t="shared" si="68"/>
        <v>570.6</v>
      </c>
      <c r="Q218" s="6"/>
      <c r="R218" s="6"/>
      <c r="S218" s="6">
        <f t="shared" si="69"/>
        <v>570.6</v>
      </c>
      <c r="T218" s="6"/>
      <c r="U218" s="6"/>
      <c r="V218" s="6">
        <f t="shared" si="79"/>
        <v>570.6</v>
      </c>
      <c r="W218" s="6"/>
      <c r="X218" s="6"/>
      <c r="Y218" s="6">
        <f t="shared" si="80"/>
        <v>570.6</v>
      </c>
      <c r="Z218" s="6"/>
      <c r="AA218" s="6"/>
      <c r="AB218" s="6">
        <f t="shared" si="75"/>
        <v>570.6</v>
      </c>
      <c r="AC218" s="6"/>
      <c r="AD218" s="6"/>
      <c r="AE218" s="6">
        <f t="shared" si="84"/>
        <v>570.6</v>
      </c>
      <c r="AF218" s="6"/>
      <c r="AG218" s="6"/>
      <c r="AH218" s="6">
        <f t="shared" si="70"/>
        <v>570.6</v>
      </c>
      <c r="AI218" s="6"/>
      <c r="AJ218" s="6"/>
      <c r="AK218" s="6">
        <f t="shared" si="71"/>
        <v>570.6</v>
      </c>
      <c r="AL218" s="6">
        <v>570.6</v>
      </c>
      <c r="AM218" s="6">
        <v>570.6</v>
      </c>
    </row>
    <row r="219" spans="1:39" ht="33.75" customHeight="1">
      <c r="A219" s="58" t="s">
        <v>237</v>
      </c>
      <c r="B219" s="115">
        <v>902</v>
      </c>
      <c r="C219" s="59" t="s">
        <v>236</v>
      </c>
      <c r="D219" s="59"/>
      <c r="E219" s="59"/>
      <c r="F219" s="24"/>
      <c r="G219" s="24">
        <f>G220</f>
        <v>0</v>
      </c>
      <c r="H219" s="6">
        <f t="shared" si="83"/>
        <v>0</v>
      </c>
      <c r="I219" s="24"/>
      <c r="J219" s="24"/>
      <c r="K219" s="24">
        <f>K220</f>
        <v>0</v>
      </c>
      <c r="L219" s="24"/>
      <c r="M219" s="24">
        <f t="shared" si="78"/>
        <v>0</v>
      </c>
      <c r="N219" s="24"/>
      <c r="O219" s="24"/>
      <c r="P219" s="24">
        <f t="shared" si="68"/>
        <v>0</v>
      </c>
      <c r="Q219" s="24"/>
      <c r="R219" s="24"/>
      <c r="S219" s="24">
        <f t="shared" si="69"/>
        <v>0</v>
      </c>
      <c r="T219" s="24"/>
      <c r="U219" s="24"/>
      <c r="V219" s="24">
        <f t="shared" si="79"/>
        <v>0</v>
      </c>
      <c r="W219" s="24"/>
      <c r="X219" s="24"/>
      <c r="Y219" s="24">
        <f t="shared" si="80"/>
        <v>0</v>
      </c>
      <c r="Z219" s="24">
        <f>Z220</f>
        <v>0</v>
      </c>
      <c r="AA219" s="24"/>
      <c r="AB219" s="24">
        <f t="shared" si="75"/>
        <v>0</v>
      </c>
      <c r="AC219" s="24"/>
      <c r="AD219" s="24"/>
      <c r="AE219" s="24">
        <f>AB219+AC219+AD219</f>
        <v>0</v>
      </c>
      <c r="AF219" s="24"/>
      <c r="AG219" s="24"/>
      <c r="AH219" s="24">
        <f t="shared" ref="AH219:AH281" si="87">AE219+AF219+AG219</f>
        <v>0</v>
      </c>
      <c r="AI219" s="24">
        <f>AI220</f>
        <v>0</v>
      </c>
      <c r="AJ219" s="24"/>
      <c r="AK219" s="24">
        <f t="shared" ref="AK219:AK281" si="88">AH219+AI219+AJ219</f>
        <v>0</v>
      </c>
      <c r="AL219" s="24">
        <f>AL220</f>
        <v>0</v>
      </c>
      <c r="AM219" s="24">
        <f>AM220</f>
        <v>0</v>
      </c>
    </row>
    <row r="220" spans="1:39" ht="64.5" customHeight="1">
      <c r="A220" s="172" t="s">
        <v>238</v>
      </c>
      <c r="B220" s="25">
        <v>902</v>
      </c>
      <c r="C220" s="8" t="s">
        <v>236</v>
      </c>
      <c r="D220" s="8" t="s">
        <v>151</v>
      </c>
      <c r="E220" s="8"/>
      <c r="F220" s="6"/>
      <c r="G220" s="6">
        <f>G221</f>
        <v>0</v>
      </c>
      <c r="H220" s="6">
        <f t="shared" si="83"/>
        <v>0</v>
      </c>
      <c r="I220" s="6"/>
      <c r="J220" s="6"/>
      <c r="K220" s="6">
        <f>K221</f>
        <v>0</v>
      </c>
      <c r="L220" s="6"/>
      <c r="M220" s="6">
        <f t="shared" si="78"/>
        <v>0</v>
      </c>
      <c r="N220" s="6"/>
      <c r="O220" s="6"/>
      <c r="P220" s="6">
        <f t="shared" si="68"/>
        <v>0</v>
      </c>
      <c r="Q220" s="6"/>
      <c r="R220" s="6"/>
      <c r="S220" s="6">
        <f t="shared" si="69"/>
        <v>0</v>
      </c>
      <c r="T220" s="6"/>
      <c r="U220" s="6"/>
      <c r="V220" s="6">
        <f t="shared" si="79"/>
        <v>0</v>
      </c>
      <c r="W220" s="6"/>
      <c r="X220" s="6"/>
      <c r="Y220" s="6">
        <f t="shared" si="80"/>
        <v>0</v>
      </c>
      <c r="Z220" s="6">
        <f>Z221</f>
        <v>0</v>
      </c>
      <c r="AA220" s="6"/>
      <c r="AB220" s="6">
        <f t="shared" si="75"/>
        <v>0</v>
      </c>
      <c r="AC220" s="6"/>
      <c r="AD220" s="6"/>
      <c r="AE220" s="6">
        <f>AB220+AC220+AD220</f>
        <v>0</v>
      </c>
      <c r="AF220" s="6"/>
      <c r="AG220" s="6"/>
      <c r="AH220" s="6">
        <f t="shared" si="87"/>
        <v>0</v>
      </c>
      <c r="AI220" s="6">
        <f>AI221</f>
        <v>0</v>
      </c>
      <c r="AJ220" s="6"/>
      <c r="AK220" s="6">
        <f t="shared" si="88"/>
        <v>0</v>
      </c>
      <c r="AL220" s="6">
        <f>AL221</f>
        <v>0</v>
      </c>
      <c r="AM220" s="6">
        <f>AM221</f>
        <v>0</v>
      </c>
    </row>
    <row r="221" spans="1:39" ht="33.75" hidden="1" customHeight="1">
      <c r="A221" s="1" t="s">
        <v>7</v>
      </c>
      <c r="B221" s="25">
        <v>902</v>
      </c>
      <c r="C221" s="8" t="s">
        <v>236</v>
      </c>
      <c r="D221" s="8" t="s">
        <v>151</v>
      </c>
      <c r="E221" s="8"/>
      <c r="F221" s="6"/>
      <c r="G221" s="6">
        <f>G222+G223</f>
        <v>0</v>
      </c>
      <c r="H221" s="6">
        <f t="shared" si="83"/>
        <v>0</v>
      </c>
      <c r="I221" s="6"/>
      <c r="J221" s="6"/>
      <c r="K221" s="6">
        <f>K222+K223</f>
        <v>0</v>
      </c>
      <c r="L221" s="6"/>
      <c r="M221" s="6">
        <f t="shared" si="78"/>
        <v>0</v>
      </c>
      <c r="N221" s="6"/>
      <c r="O221" s="6"/>
      <c r="P221" s="6">
        <f t="shared" si="68"/>
        <v>0</v>
      </c>
      <c r="Q221" s="6"/>
      <c r="R221" s="6"/>
      <c r="S221" s="6">
        <f t="shared" si="69"/>
        <v>0</v>
      </c>
      <c r="T221" s="6"/>
      <c r="U221" s="6"/>
      <c r="V221" s="6">
        <f t="shared" si="79"/>
        <v>0</v>
      </c>
      <c r="W221" s="6"/>
      <c r="X221" s="6"/>
      <c r="Y221" s="6">
        <f t="shared" si="80"/>
        <v>0</v>
      </c>
      <c r="Z221" s="6">
        <f>Z222+Z223</f>
        <v>0</v>
      </c>
      <c r="AA221" s="6"/>
      <c r="AB221" s="6">
        <f t="shared" si="75"/>
        <v>0</v>
      </c>
      <c r="AC221" s="6"/>
      <c r="AD221" s="6"/>
      <c r="AE221" s="6">
        <f>AB221+AC221+AD221</f>
        <v>0</v>
      </c>
      <c r="AF221" s="6"/>
      <c r="AG221" s="6"/>
      <c r="AH221" s="6">
        <f t="shared" si="87"/>
        <v>0</v>
      </c>
      <c r="AI221" s="6">
        <f>AI222+AI223</f>
        <v>0</v>
      </c>
      <c r="AJ221" s="6"/>
      <c r="AK221" s="6">
        <f t="shared" si="88"/>
        <v>0</v>
      </c>
      <c r="AL221" s="6">
        <f>AL222+AL223</f>
        <v>0</v>
      </c>
      <c r="AM221" s="6">
        <f>AM222+AM223</f>
        <v>0</v>
      </c>
    </row>
    <row r="222" spans="1:39" ht="33.75" customHeight="1">
      <c r="A222" s="1" t="s">
        <v>8</v>
      </c>
      <c r="B222" s="25">
        <v>902</v>
      </c>
      <c r="C222" s="8" t="s">
        <v>236</v>
      </c>
      <c r="D222" s="8" t="s">
        <v>151</v>
      </c>
      <c r="E222" s="8" t="s">
        <v>9</v>
      </c>
      <c r="F222" s="6"/>
      <c r="G222" s="6"/>
      <c r="H222" s="6">
        <f t="shared" si="83"/>
        <v>0</v>
      </c>
      <c r="I222" s="6"/>
      <c r="J222" s="6"/>
      <c r="K222" s="6"/>
      <c r="L222" s="6"/>
      <c r="M222" s="6">
        <f t="shared" si="78"/>
        <v>0</v>
      </c>
      <c r="N222" s="6"/>
      <c r="O222" s="6"/>
      <c r="P222" s="6">
        <f t="shared" si="68"/>
        <v>0</v>
      </c>
      <c r="Q222" s="6"/>
      <c r="R222" s="6"/>
      <c r="S222" s="6">
        <f t="shared" si="69"/>
        <v>0</v>
      </c>
      <c r="T222" s="6"/>
      <c r="U222" s="6"/>
      <c r="V222" s="6">
        <f t="shared" si="79"/>
        <v>0</v>
      </c>
      <c r="W222" s="6"/>
      <c r="X222" s="6"/>
      <c r="Y222" s="6">
        <f t="shared" si="80"/>
        <v>0</v>
      </c>
      <c r="Z222" s="6"/>
      <c r="AA222" s="6"/>
      <c r="AB222" s="6">
        <f t="shared" si="75"/>
        <v>0</v>
      </c>
      <c r="AC222" s="6"/>
      <c r="AD222" s="6"/>
      <c r="AE222" s="6">
        <f>AB222+AC222+AD222</f>
        <v>0</v>
      </c>
      <c r="AF222" s="6"/>
      <c r="AG222" s="6"/>
      <c r="AH222" s="6">
        <f t="shared" si="87"/>
        <v>0</v>
      </c>
      <c r="AI222" s="6"/>
      <c r="AJ222" s="6"/>
      <c r="AK222" s="6">
        <f t="shared" si="88"/>
        <v>0</v>
      </c>
      <c r="AL222" s="6"/>
      <c r="AM222" s="6"/>
    </row>
    <row r="223" spans="1:39" ht="33.75" customHeight="1">
      <c r="A223" s="1" t="s">
        <v>10</v>
      </c>
      <c r="B223" s="25">
        <v>902</v>
      </c>
      <c r="C223" s="8" t="s">
        <v>236</v>
      </c>
      <c r="D223" s="8" t="s">
        <v>151</v>
      </c>
      <c r="E223" s="8" t="s">
        <v>11</v>
      </c>
      <c r="F223" s="6"/>
      <c r="G223" s="6">
        <f>156.4-156.4</f>
        <v>0</v>
      </c>
      <c r="H223" s="6">
        <f>F223+G223</f>
        <v>0</v>
      </c>
      <c r="I223" s="6"/>
      <c r="J223" s="6"/>
      <c r="K223" s="6"/>
      <c r="L223" s="6"/>
      <c r="M223" s="6">
        <f t="shared" si="78"/>
        <v>0</v>
      </c>
      <c r="N223" s="6"/>
      <c r="O223" s="6"/>
      <c r="P223" s="6">
        <f t="shared" si="68"/>
        <v>0</v>
      </c>
      <c r="Q223" s="6"/>
      <c r="R223" s="6"/>
      <c r="S223" s="6">
        <f t="shared" si="69"/>
        <v>0</v>
      </c>
      <c r="T223" s="6"/>
      <c r="U223" s="6"/>
      <c r="V223" s="6">
        <f t="shared" si="79"/>
        <v>0</v>
      </c>
      <c r="W223" s="6"/>
      <c r="X223" s="6"/>
      <c r="Y223" s="6">
        <f t="shared" si="80"/>
        <v>0</v>
      </c>
      <c r="Z223" s="6"/>
      <c r="AA223" s="6"/>
      <c r="AB223" s="6">
        <f t="shared" si="75"/>
        <v>0</v>
      </c>
      <c r="AC223" s="6"/>
      <c r="AD223" s="6"/>
      <c r="AE223" s="6">
        <f>AB223+AC223+AD223</f>
        <v>0</v>
      </c>
      <c r="AF223" s="6"/>
      <c r="AG223" s="6"/>
      <c r="AH223" s="6">
        <f t="shared" si="87"/>
        <v>0</v>
      </c>
      <c r="AI223" s="6"/>
      <c r="AJ223" s="6"/>
      <c r="AK223" s="6">
        <f t="shared" si="88"/>
        <v>0</v>
      </c>
      <c r="AL223" s="6"/>
      <c r="AM223" s="6"/>
    </row>
    <row r="224" spans="1:39" ht="33.75" hidden="1" customHeight="1">
      <c r="A224" s="97" t="s">
        <v>73</v>
      </c>
      <c r="B224" s="115">
        <v>902</v>
      </c>
      <c r="C224" s="59" t="s">
        <v>74</v>
      </c>
      <c r="D224" s="59"/>
      <c r="E224" s="59"/>
      <c r="F224" s="129">
        <f>F225</f>
        <v>0</v>
      </c>
      <c r="G224" s="129">
        <f>G225</f>
        <v>0</v>
      </c>
      <c r="H224" s="131">
        <f t="shared" si="83"/>
        <v>0</v>
      </c>
      <c r="I224" s="24">
        <f t="shared" ref="I224:L225" si="89">I225</f>
        <v>0</v>
      </c>
      <c r="J224" s="24">
        <f t="shared" si="77"/>
        <v>0</v>
      </c>
      <c r="K224" s="24">
        <f t="shared" si="89"/>
        <v>0</v>
      </c>
      <c r="L224" s="24">
        <f t="shared" si="89"/>
        <v>0</v>
      </c>
      <c r="M224" s="24">
        <f t="shared" si="78"/>
        <v>0</v>
      </c>
      <c r="N224" s="24">
        <f>N225</f>
        <v>0</v>
      </c>
      <c r="O224" s="24">
        <f>O225</f>
        <v>0</v>
      </c>
      <c r="P224" s="24">
        <f t="shared" si="68"/>
        <v>0</v>
      </c>
      <c r="Q224" s="24">
        <f>Q225</f>
        <v>0</v>
      </c>
      <c r="R224" s="24">
        <f>R225</f>
        <v>0</v>
      </c>
      <c r="S224" s="24">
        <f t="shared" si="69"/>
        <v>0</v>
      </c>
      <c r="T224" s="24">
        <f>T225</f>
        <v>0</v>
      </c>
      <c r="U224" s="24">
        <f>U225</f>
        <v>0</v>
      </c>
      <c r="V224" s="24">
        <f t="shared" ref="V224:V291" si="90">S224+T224+U224</f>
        <v>0</v>
      </c>
      <c r="W224" s="24">
        <f>W225</f>
        <v>0</v>
      </c>
      <c r="X224" s="24">
        <f>X225</f>
        <v>0</v>
      </c>
      <c r="Y224" s="24">
        <f t="shared" ref="Y224:Y290" si="91">V224+W224+X224</f>
        <v>0</v>
      </c>
      <c r="Z224" s="24">
        <f>Z225</f>
        <v>0</v>
      </c>
      <c r="AA224" s="24">
        <f>AA225</f>
        <v>0</v>
      </c>
      <c r="AB224" s="24">
        <f t="shared" ref="AB224:AB286" si="92">Y224+Z224+AA224</f>
        <v>0</v>
      </c>
      <c r="AC224" s="24">
        <f>AC225</f>
        <v>0</v>
      </c>
      <c r="AD224" s="24">
        <f>AD225</f>
        <v>0</v>
      </c>
      <c r="AE224" s="24">
        <f t="shared" ref="AE224:AE232" si="93">AB224+AC224+AD224</f>
        <v>0</v>
      </c>
      <c r="AF224" s="24">
        <f>AF225</f>
        <v>0</v>
      </c>
      <c r="AG224" s="24">
        <f>AG225</f>
        <v>0</v>
      </c>
      <c r="AH224" s="24">
        <f t="shared" si="87"/>
        <v>0</v>
      </c>
      <c r="AI224" s="24">
        <f>AI225</f>
        <v>0</v>
      </c>
      <c r="AJ224" s="24">
        <f>AJ225</f>
        <v>0</v>
      </c>
      <c r="AK224" s="24">
        <f t="shared" si="88"/>
        <v>0</v>
      </c>
      <c r="AL224" s="129">
        <f>AL225</f>
        <v>0</v>
      </c>
      <c r="AM224" s="129">
        <f>AM225</f>
        <v>0</v>
      </c>
    </row>
    <row r="225" spans="1:39" ht="33.75" hidden="1" customHeight="1">
      <c r="A225" s="58" t="s">
        <v>75</v>
      </c>
      <c r="B225" s="115" t="s">
        <v>32</v>
      </c>
      <c r="C225" s="59" t="s">
        <v>76</v>
      </c>
      <c r="D225" s="59"/>
      <c r="E225" s="59"/>
      <c r="F225" s="129">
        <f>F226</f>
        <v>0</v>
      </c>
      <c r="G225" s="129">
        <f>G226</f>
        <v>0</v>
      </c>
      <c r="H225" s="131">
        <f t="shared" si="83"/>
        <v>0</v>
      </c>
      <c r="I225" s="24">
        <f t="shared" si="89"/>
        <v>0</v>
      </c>
      <c r="J225" s="24">
        <f t="shared" si="77"/>
        <v>0</v>
      </c>
      <c r="K225" s="24">
        <f t="shared" si="89"/>
        <v>0</v>
      </c>
      <c r="L225" s="24">
        <f t="shared" si="89"/>
        <v>0</v>
      </c>
      <c r="M225" s="24">
        <f t="shared" si="78"/>
        <v>0</v>
      </c>
      <c r="N225" s="24">
        <f>N226</f>
        <v>0</v>
      </c>
      <c r="O225" s="24">
        <f>O226</f>
        <v>0</v>
      </c>
      <c r="P225" s="24">
        <f t="shared" si="68"/>
        <v>0</v>
      </c>
      <c r="Q225" s="24">
        <f>Q226</f>
        <v>0</v>
      </c>
      <c r="R225" s="24">
        <f>R226</f>
        <v>0</v>
      </c>
      <c r="S225" s="24">
        <f t="shared" si="69"/>
        <v>0</v>
      </c>
      <c r="T225" s="24">
        <f>T226+T227</f>
        <v>0</v>
      </c>
      <c r="U225" s="24">
        <f>U226+U227</f>
        <v>0</v>
      </c>
      <c r="V225" s="24">
        <f t="shared" si="90"/>
        <v>0</v>
      </c>
      <c r="W225" s="24">
        <f>W226+W227</f>
        <v>0</v>
      </c>
      <c r="X225" s="24">
        <f>X226+X231</f>
        <v>0</v>
      </c>
      <c r="Y225" s="24">
        <f t="shared" si="91"/>
        <v>0</v>
      </c>
      <c r="Z225" s="24">
        <f>Z226+Z227</f>
        <v>0</v>
      </c>
      <c r="AA225" s="24">
        <f>AA226+AA227</f>
        <v>0</v>
      </c>
      <c r="AB225" s="24">
        <f t="shared" si="92"/>
        <v>0</v>
      </c>
      <c r="AC225" s="24">
        <f>AC226+AC228+AC231</f>
        <v>0</v>
      </c>
      <c r="AD225" s="24">
        <f>AD226+AD228+AD231</f>
        <v>0</v>
      </c>
      <c r="AE225" s="24">
        <f t="shared" si="93"/>
        <v>0</v>
      </c>
      <c r="AF225" s="24">
        <f>AF226+AF228+AF231</f>
        <v>0</v>
      </c>
      <c r="AG225" s="24">
        <f>AG226+AG228+AG231</f>
        <v>0</v>
      </c>
      <c r="AH225" s="24">
        <f t="shared" si="87"/>
        <v>0</v>
      </c>
      <c r="AI225" s="24">
        <f>AI226+AI228+AI231</f>
        <v>0</v>
      </c>
      <c r="AJ225" s="24">
        <f>AJ226+AJ228+AJ231</f>
        <v>0</v>
      </c>
      <c r="AK225" s="24">
        <f t="shared" si="88"/>
        <v>0</v>
      </c>
      <c r="AL225" s="129">
        <f>AL226+AL228+AL231</f>
        <v>0</v>
      </c>
      <c r="AM225" s="129">
        <f>AM226+AM228+AM231</f>
        <v>0</v>
      </c>
    </row>
    <row r="226" spans="1:39" ht="33.75" hidden="1" customHeight="1">
      <c r="A226" s="171" t="s">
        <v>423</v>
      </c>
      <c r="B226" s="180" t="s">
        <v>32</v>
      </c>
      <c r="C226" s="181" t="s">
        <v>76</v>
      </c>
      <c r="D226" s="181" t="s">
        <v>163</v>
      </c>
      <c r="E226" s="181"/>
      <c r="F226" s="182">
        <f>F228</f>
        <v>0</v>
      </c>
      <c r="G226" s="182">
        <f>G227+G229</f>
        <v>0</v>
      </c>
      <c r="H226" s="182">
        <f t="shared" si="83"/>
        <v>0</v>
      </c>
      <c r="I226" s="182">
        <f>I227+I228</f>
        <v>0</v>
      </c>
      <c r="J226" s="182">
        <f t="shared" si="77"/>
        <v>0</v>
      </c>
      <c r="K226" s="182">
        <f>K227+K228</f>
        <v>0</v>
      </c>
      <c r="L226" s="182">
        <f>L227+L228</f>
        <v>0</v>
      </c>
      <c r="M226" s="182">
        <f t="shared" si="78"/>
        <v>0</v>
      </c>
      <c r="N226" s="182">
        <f>N227+N228</f>
        <v>0</v>
      </c>
      <c r="O226" s="182">
        <f>O227+O228</f>
        <v>0</v>
      </c>
      <c r="P226" s="182">
        <f t="shared" si="68"/>
        <v>0</v>
      </c>
      <c r="Q226" s="182">
        <f>Q227+Q228</f>
        <v>0</v>
      </c>
      <c r="R226" s="182">
        <f>R227+R228</f>
        <v>0</v>
      </c>
      <c r="S226" s="182">
        <f t="shared" si="69"/>
        <v>0</v>
      </c>
      <c r="T226" s="182">
        <f>T227</f>
        <v>0</v>
      </c>
      <c r="U226" s="182">
        <f>U227</f>
        <v>0</v>
      </c>
      <c r="V226" s="182">
        <f t="shared" si="90"/>
        <v>0</v>
      </c>
      <c r="W226" s="182">
        <f>W227</f>
        <v>0</v>
      </c>
      <c r="X226" s="182">
        <f>X227</f>
        <v>0</v>
      </c>
      <c r="Y226" s="182">
        <f t="shared" si="91"/>
        <v>0</v>
      </c>
      <c r="Z226" s="182">
        <f>Z227</f>
        <v>0</v>
      </c>
      <c r="AA226" s="182">
        <f>AA227</f>
        <v>0</v>
      </c>
      <c r="AB226" s="182">
        <f t="shared" si="92"/>
        <v>0</v>
      </c>
      <c r="AC226" s="182">
        <f>AC227</f>
        <v>0</v>
      </c>
      <c r="AD226" s="182">
        <f>AD227</f>
        <v>0</v>
      </c>
      <c r="AE226" s="182">
        <f t="shared" si="93"/>
        <v>0</v>
      </c>
      <c r="AF226" s="182">
        <f>AF227</f>
        <v>0</v>
      </c>
      <c r="AG226" s="182">
        <f>AG227</f>
        <v>0</v>
      </c>
      <c r="AH226" s="182">
        <f t="shared" si="87"/>
        <v>0</v>
      </c>
      <c r="AI226" s="182">
        <f>AI227</f>
        <v>0</v>
      </c>
      <c r="AJ226" s="182">
        <f>AJ227</f>
        <v>0</v>
      </c>
      <c r="AK226" s="182">
        <f t="shared" si="88"/>
        <v>0</v>
      </c>
      <c r="AL226" s="182">
        <f>AL227</f>
        <v>0</v>
      </c>
      <c r="AM226" s="182">
        <f>AM227</f>
        <v>0</v>
      </c>
    </row>
    <row r="227" spans="1:39" ht="33.75" hidden="1" customHeight="1">
      <c r="A227" s="1" t="s">
        <v>447</v>
      </c>
      <c r="B227" s="25" t="s">
        <v>32</v>
      </c>
      <c r="C227" s="8" t="s">
        <v>76</v>
      </c>
      <c r="D227" s="8" t="s">
        <v>163</v>
      </c>
      <c r="E227" s="8" t="s">
        <v>11</v>
      </c>
      <c r="F227" s="6"/>
      <c r="G227" s="6"/>
      <c r="H227" s="6">
        <f t="shared" si="83"/>
        <v>0</v>
      </c>
      <c r="I227" s="6"/>
      <c r="J227" s="6">
        <f t="shared" si="77"/>
        <v>0</v>
      </c>
      <c r="K227" s="6"/>
      <c r="L227" s="6"/>
      <c r="M227" s="6">
        <f t="shared" si="78"/>
        <v>0</v>
      </c>
      <c r="N227" s="6"/>
      <c r="O227" s="6"/>
      <c r="P227" s="6">
        <f t="shared" si="68"/>
        <v>0</v>
      </c>
      <c r="Q227" s="6"/>
      <c r="R227" s="6"/>
      <c r="S227" s="6">
        <f t="shared" si="69"/>
        <v>0</v>
      </c>
      <c r="T227" s="6"/>
      <c r="U227" s="6"/>
      <c r="V227" s="6">
        <f t="shared" si="90"/>
        <v>0</v>
      </c>
      <c r="W227" s="6"/>
      <c r="X227" s="6"/>
      <c r="Y227" s="6">
        <f t="shared" si="91"/>
        <v>0</v>
      </c>
      <c r="Z227" s="6"/>
      <c r="AA227" s="6"/>
      <c r="AB227" s="6">
        <f t="shared" si="92"/>
        <v>0</v>
      </c>
      <c r="AC227" s="6"/>
      <c r="AD227" s="6"/>
      <c r="AE227" s="6">
        <f t="shared" si="93"/>
        <v>0</v>
      </c>
      <c r="AF227" s="6"/>
      <c r="AG227" s="6"/>
      <c r="AH227" s="6">
        <f t="shared" si="87"/>
        <v>0</v>
      </c>
      <c r="AI227" s="6"/>
      <c r="AJ227" s="6"/>
      <c r="AK227" s="6">
        <f t="shared" si="88"/>
        <v>0</v>
      </c>
      <c r="AL227" s="6"/>
      <c r="AM227" s="6"/>
    </row>
    <row r="228" spans="1:39" ht="33.75" hidden="1" customHeight="1">
      <c r="A228" s="1" t="s">
        <v>448</v>
      </c>
      <c r="B228" s="25" t="s">
        <v>32</v>
      </c>
      <c r="C228" s="8" t="s">
        <v>76</v>
      </c>
      <c r="D228" s="8" t="s">
        <v>163</v>
      </c>
      <c r="E228" s="8" t="s">
        <v>11</v>
      </c>
      <c r="F228" s="6"/>
      <c r="G228" s="6"/>
      <c r="H228" s="6">
        <f t="shared" si="83"/>
        <v>0</v>
      </c>
      <c r="I228" s="6">
        <f>I229</f>
        <v>0</v>
      </c>
      <c r="J228" s="6">
        <f t="shared" si="77"/>
        <v>0</v>
      </c>
      <c r="K228" s="6">
        <f>K229</f>
        <v>0</v>
      </c>
      <c r="L228" s="6">
        <f>L229</f>
        <v>0</v>
      </c>
      <c r="M228" s="6">
        <f t="shared" si="78"/>
        <v>0</v>
      </c>
      <c r="N228" s="6">
        <f>N229</f>
        <v>0</v>
      </c>
      <c r="O228" s="6">
        <f>O229</f>
        <v>0</v>
      </c>
      <c r="P228" s="6">
        <f t="shared" si="68"/>
        <v>0</v>
      </c>
      <c r="Q228" s="6">
        <f>Q229</f>
        <v>0</v>
      </c>
      <c r="R228" s="6">
        <f>R229</f>
        <v>0</v>
      </c>
      <c r="S228" s="6">
        <f t="shared" si="69"/>
        <v>0</v>
      </c>
      <c r="T228" s="6">
        <f>T229</f>
        <v>0</v>
      </c>
      <c r="U228" s="6">
        <f>U229</f>
        <v>0</v>
      </c>
      <c r="V228" s="6">
        <f t="shared" si="90"/>
        <v>0</v>
      </c>
      <c r="W228" s="6">
        <f>W229</f>
        <v>0</v>
      </c>
      <c r="X228" s="6">
        <f>X229</f>
        <v>0</v>
      </c>
      <c r="Y228" s="6">
        <f t="shared" si="91"/>
        <v>0</v>
      </c>
      <c r="Z228" s="6">
        <f>Z229</f>
        <v>0</v>
      </c>
      <c r="AA228" s="6">
        <f>AA229</f>
        <v>0</v>
      </c>
      <c r="AB228" s="6">
        <f t="shared" si="92"/>
        <v>0</v>
      </c>
      <c r="AC228" s="6">
        <f>AC229</f>
        <v>0</v>
      </c>
      <c r="AD228" s="6">
        <f>AD229</f>
        <v>0</v>
      </c>
      <c r="AE228" s="6">
        <f t="shared" si="93"/>
        <v>0</v>
      </c>
      <c r="AF228" s="6">
        <f>AF229</f>
        <v>0</v>
      </c>
      <c r="AG228" s="6">
        <f>AG229</f>
        <v>0</v>
      </c>
      <c r="AH228" s="6">
        <f t="shared" si="87"/>
        <v>0</v>
      </c>
      <c r="AI228" s="6">
        <f>AI229</f>
        <v>0</v>
      </c>
      <c r="AJ228" s="6">
        <f>AJ229</f>
        <v>0</v>
      </c>
      <c r="AK228" s="6">
        <f t="shared" si="88"/>
        <v>0</v>
      </c>
      <c r="AL228" s="6">
        <f>AL229</f>
        <v>0</v>
      </c>
      <c r="AM228" s="6">
        <f>AM229</f>
        <v>0</v>
      </c>
    </row>
    <row r="229" spans="1:39" ht="33.75" hidden="1" customHeight="1">
      <c r="A229" s="1" t="s">
        <v>449</v>
      </c>
      <c r="B229" s="25" t="s">
        <v>32</v>
      </c>
      <c r="C229" s="8" t="s">
        <v>76</v>
      </c>
      <c r="D229" s="8" t="s">
        <v>163</v>
      </c>
      <c r="E229" s="8" t="s">
        <v>11</v>
      </c>
      <c r="F229" s="6"/>
      <c r="G229" s="6"/>
      <c r="H229" s="6">
        <f t="shared" si="83"/>
        <v>0</v>
      </c>
      <c r="I229" s="6"/>
      <c r="J229" s="6">
        <f t="shared" si="77"/>
        <v>0</v>
      </c>
      <c r="K229" s="6"/>
      <c r="L229" s="6"/>
      <c r="M229" s="6">
        <f t="shared" ref="M229:M304" si="94">J229+K229+L229</f>
        <v>0</v>
      </c>
      <c r="N229" s="6"/>
      <c r="O229" s="6"/>
      <c r="P229" s="6">
        <f t="shared" si="68"/>
        <v>0</v>
      </c>
      <c r="Q229" s="6"/>
      <c r="R229" s="6"/>
      <c r="S229" s="6">
        <f t="shared" si="69"/>
        <v>0</v>
      </c>
      <c r="T229" s="6"/>
      <c r="U229" s="6"/>
      <c r="V229" s="6">
        <f t="shared" si="90"/>
        <v>0</v>
      </c>
      <c r="W229" s="6"/>
      <c r="X229" s="6"/>
      <c r="Y229" s="6">
        <f t="shared" si="91"/>
        <v>0</v>
      </c>
      <c r="Z229" s="6"/>
      <c r="AA229" s="6"/>
      <c r="AB229" s="6">
        <f t="shared" si="92"/>
        <v>0</v>
      </c>
      <c r="AC229" s="6"/>
      <c r="AD229" s="6"/>
      <c r="AE229" s="6">
        <f t="shared" si="93"/>
        <v>0</v>
      </c>
      <c r="AF229" s="6"/>
      <c r="AG229" s="6"/>
      <c r="AH229" s="6">
        <f t="shared" si="87"/>
        <v>0</v>
      </c>
      <c r="AI229" s="6"/>
      <c r="AJ229" s="6"/>
      <c r="AK229" s="6">
        <f t="shared" si="88"/>
        <v>0</v>
      </c>
      <c r="AL229" s="6"/>
      <c r="AM229" s="6"/>
    </row>
    <row r="230" spans="1:39" ht="33.75" hidden="1" customHeight="1">
      <c r="A230" s="76"/>
      <c r="B230" s="25"/>
      <c r="C230" s="8"/>
      <c r="D230" s="8"/>
      <c r="E230" s="8"/>
      <c r="F230" s="6"/>
      <c r="G230" s="6"/>
      <c r="H230" s="6">
        <f t="shared" si="83"/>
        <v>0</v>
      </c>
      <c r="I230" s="6"/>
      <c r="J230" s="6">
        <f t="shared" ref="J230:J305" si="95">H230+I230</f>
        <v>0</v>
      </c>
      <c r="K230" s="6"/>
      <c r="L230" s="6"/>
      <c r="M230" s="6">
        <f t="shared" si="94"/>
        <v>0</v>
      </c>
      <c r="N230" s="6"/>
      <c r="O230" s="6"/>
      <c r="P230" s="6">
        <f t="shared" si="68"/>
        <v>0</v>
      </c>
      <c r="Q230" s="6"/>
      <c r="R230" s="6"/>
      <c r="S230" s="6">
        <f t="shared" si="69"/>
        <v>0</v>
      </c>
      <c r="T230" s="6"/>
      <c r="U230" s="6"/>
      <c r="V230" s="6">
        <f t="shared" si="90"/>
        <v>0</v>
      </c>
      <c r="W230" s="6"/>
      <c r="X230" s="6"/>
      <c r="Y230" s="6">
        <f t="shared" si="91"/>
        <v>0</v>
      </c>
      <c r="Z230" s="6"/>
      <c r="AA230" s="6"/>
      <c r="AB230" s="6">
        <f t="shared" si="92"/>
        <v>0</v>
      </c>
      <c r="AC230" s="6"/>
      <c r="AD230" s="6"/>
      <c r="AE230" s="6">
        <f t="shared" si="93"/>
        <v>0</v>
      </c>
      <c r="AF230" s="6"/>
      <c r="AG230" s="6"/>
      <c r="AH230" s="6">
        <f t="shared" si="87"/>
        <v>0</v>
      </c>
      <c r="AI230" s="6"/>
      <c r="AJ230" s="6"/>
      <c r="AK230" s="6">
        <f t="shared" si="88"/>
        <v>0</v>
      </c>
      <c r="AL230" s="6"/>
      <c r="AM230" s="6"/>
    </row>
    <row r="231" spans="1:39" ht="33.75" hidden="1" customHeight="1">
      <c r="A231" s="1"/>
      <c r="B231" s="25"/>
      <c r="C231" s="8"/>
      <c r="D231" s="8"/>
      <c r="E231" s="8"/>
      <c r="F231" s="6"/>
      <c r="G231" s="6"/>
      <c r="H231" s="6">
        <f t="shared" si="83"/>
        <v>0</v>
      </c>
      <c r="I231" s="6">
        <f>I232</f>
        <v>0</v>
      </c>
      <c r="J231" s="6">
        <f t="shared" si="95"/>
        <v>0</v>
      </c>
      <c r="K231" s="6">
        <f>K232</f>
        <v>0</v>
      </c>
      <c r="L231" s="6">
        <f>L232</f>
        <v>0</v>
      </c>
      <c r="M231" s="6">
        <f t="shared" si="94"/>
        <v>0</v>
      </c>
      <c r="N231" s="6">
        <f>N232</f>
        <v>0</v>
      </c>
      <c r="O231" s="6">
        <f>O232</f>
        <v>0</v>
      </c>
      <c r="P231" s="6">
        <f t="shared" si="68"/>
        <v>0</v>
      </c>
      <c r="Q231" s="6">
        <f>Q232</f>
        <v>0</v>
      </c>
      <c r="R231" s="6">
        <f>R232</f>
        <v>0</v>
      </c>
      <c r="S231" s="6">
        <f t="shared" si="69"/>
        <v>0</v>
      </c>
      <c r="T231" s="6">
        <f>T232</f>
        <v>0</v>
      </c>
      <c r="U231" s="6">
        <f>U232</f>
        <v>0</v>
      </c>
      <c r="V231" s="6">
        <f t="shared" si="90"/>
        <v>0</v>
      </c>
      <c r="W231" s="6">
        <f>W232</f>
        <v>0</v>
      </c>
      <c r="X231" s="6">
        <f>X232</f>
        <v>0</v>
      </c>
      <c r="Y231" s="6">
        <f t="shared" si="91"/>
        <v>0</v>
      </c>
      <c r="Z231" s="6">
        <f>Z232</f>
        <v>0</v>
      </c>
      <c r="AA231" s="6">
        <f>AA232</f>
        <v>0</v>
      </c>
      <c r="AB231" s="6">
        <f t="shared" si="92"/>
        <v>0</v>
      </c>
      <c r="AC231" s="6">
        <f>AC232</f>
        <v>0</v>
      </c>
      <c r="AD231" s="6">
        <f>AD232</f>
        <v>0</v>
      </c>
      <c r="AE231" s="6">
        <f t="shared" si="93"/>
        <v>0</v>
      </c>
      <c r="AF231" s="6">
        <f>AF232</f>
        <v>0</v>
      </c>
      <c r="AG231" s="6">
        <f>AG232</f>
        <v>0</v>
      </c>
      <c r="AH231" s="6">
        <f t="shared" si="87"/>
        <v>0</v>
      </c>
      <c r="AI231" s="6">
        <f>AI232</f>
        <v>0</v>
      </c>
      <c r="AJ231" s="6">
        <f>AJ232+AJ233</f>
        <v>0</v>
      </c>
      <c r="AK231" s="6">
        <f t="shared" si="88"/>
        <v>0</v>
      </c>
      <c r="AL231" s="6">
        <f>AL232</f>
        <v>0</v>
      </c>
      <c r="AM231" s="6">
        <f>AM232</f>
        <v>0</v>
      </c>
    </row>
    <row r="232" spans="1:39" ht="33.75" hidden="1" customHeight="1">
      <c r="A232" s="1"/>
      <c r="B232" s="25"/>
      <c r="C232" s="8"/>
      <c r="D232" s="8"/>
      <c r="E232" s="8"/>
      <c r="F232" s="6"/>
      <c r="G232" s="6"/>
      <c r="H232" s="6">
        <f t="shared" si="83"/>
        <v>0</v>
      </c>
      <c r="I232" s="6"/>
      <c r="J232" s="6">
        <f t="shared" si="95"/>
        <v>0</v>
      </c>
      <c r="K232" s="6"/>
      <c r="L232" s="6"/>
      <c r="M232" s="6">
        <f t="shared" si="94"/>
        <v>0</v>
      </c>
      <c r="N232" s="6"/>
      <c r="O232" s="6"/>
      <c r="P232" s="6">
        <f t="shared" si="68"/>
        <v>0</v>
      </c>
      <c r="Q232" s="6"/>
      <c r="R232" s="6"/>
      <c r="S232" s="6">
        <f t="shared" si="69"/>
        <v>0</v>
      </c>
      <c r="T232" s="6"/>
      <c r="U232" s="6"/>
      <c r="V232" s="6">
        <f t="shared" si="90"/>
        <v>0</v>
      </c>
      <c r="W232" s="6"/>
      <c r="X232" s="6"/>
      <c r="Y232" s="6">
        <f t="shared" si="91"/>
        <v>0</v>
      </c>
      <c r="Z232" s="6"/>
      <c r="AA232" s="6"/>
      <c r="AB232" s="6">
        <f t="shared" si="92"/>
        <v>0</v>
      </c>
      <c r="AC232" s="6"/>
      <c r="AD232" s="6"/>
      <c r="AE232" s="6">
        <f t="shared" si="93"/>
        <v>0</v>
      </c>
      <c r="AF232" s="6"/>
      <c r="AG232" s="6"/>
      <c r="AH232" s="6">
        <f t="shared" si="87"/>
        <v>0</v>
      </c>
      <c r="AI232" s="6"/>
      <c r="AJ232" s="6"/>
      <c r="AK232" s="6">
        <f t="shared" si="88"/>
        <v>0</v>
      </c>
      <c r="AL232" s="6"/>
      <c r="AM232" s="6"/>
    </row>
    <row r="233" spans="1:39" ht="33.75" hidden="1" customHeight="1">
      <c r="A233" s="1"/>
      <c r="B233" s="25"/>
      <c r="C233" s="8"/>
      <c r="D233" s="8"/>
      <c r="E233" s="8"/>
      <c r="F233" s="6"/>
      <c r="G233" s="6"/>
      <c r="H233" s="6">
        <f t="shared" si="83"/>
        <v>0</v>
      </c>
      <c r="I233" s="6"/>
      <c r="J233" s="6">
        <f t="shared" si="95"/>
        <v>0</v>
      </c>
      <c r="K233" s="6"/>
      <c r="L233" s="6"/>
      <c r="M233" s="6">
        <f t="shared" si="94"/>
        <v>0</v>
      </c>
      <c r="N233" s="6"/>
      <c r="O233" s="6"/>
      <c r="P233" s="6"/>
      <c r="Q233" s="6"/>
      <c r="R233" s="6"/>
      <c r="S233" s="6"/>
      <c r="T233" s="6"/>
      <c r="U233" s="6"/>
      <c r="V233" s="6">
        <f t="shared" si="90"/>
        <v>0</v>
      </c>
      <c r="W233" s="6"/>
      <c r="X233" s="6"/>
      <c r="Y233" s="6">
        <f t="shared" si="91"/>
        <v>0</v>
      </c>
      <c r="Z233" s="6"/>
      <c r="AA233" s="6"/>
      <c r="AB233" s="6">
        <f t="shared" si="92"/>
        <v>0</v>
      </c>
      <c r="AC233" s="6"/>
      <c r="AD233" s="6"/>
      <c r="AE233" s="6"/>
      <c r="AF233" s="6"/>
      <c r="AG233" s="6"/>
      <c r="AH233" s="6">
        <f t="shared" si="87"/>
        <v>0</v>
      </c>
      <c r="AI233" s="6"/>
      <c r="AJ233" s="6"/>
      <c r="AK233" s="6">
        <f t="shared" si="88"/>
        <v>0</v>
      </c>
      <c r="AL233" s="6"/>
      <c r="AM233" s="6"/>
    </row>
    <row r="234" spans="1:39" ht="21" customHeight="1">
      <c r="A234" s="1"/>
      <c r="B234" s="25"/>
      <c r="C234" s="8"/>
      <c r="D234" s="8"/>
      <c r="E234" s="8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</row>
    <row r="235" spans="1:39" s="53" customFormat="1" ht="33.75" customHeight="1">
      <c r="A235" s="54" t="s">
        <v>77</v>
      </c>
      <c r="B235" s="77" t="s">
        <v>32</v>
      </c>
      <c r="C235" s="56" t="s">
        <v>78</v>
      </c>
      <c r="D235" s="56"/>
      <c r="E235" s="56"/>
      <c r="F235" s="130">
        <f t="shared" ref="F235:L236" si="96">F236</f>
        <v>1650</v>
      </c>
      <c r="G235" s="130">
        <f t="shared" si="96"/>
        <v>372</v>
      </c>
      <c r="H235" s="24">
        <f t="shared" ref="H235:H240" si="97">F235+G235</f>
        <v>2022</v>
      </c>
      <c r="I235" s="26">
        <f t="shared" si="96"/>
        <v>0</v>
      </c>
      <c r="J235" s="6">
        <f t="shared" si="95"/>
        <v>2022</v>
      </c>
      <c r="K235" s="26">
        <f t="shared" si="96"/>
        <v>0</v>
      </c>
      <c r="L235" s="26">
        <f t="shared" si="96"/>
        <v>0</v>
      </c>
      <c r="M235" s="6">
        <f t="shared" si="94"/>
        <v>2022</v>
      </c>
      <c r="N235" s="26">
        <f>N236</f>
        <v>0</v>
      </c>
      <c r="O235" s="26">
        <f>O236</f>
        <v>0</v>
      </c>
      <c r="P235" s="26">
        <f t="shared" ref="P235:P306" si="98">M235+N235+O235</f>
        <v>2022</v>
      </c>
      <c r="Q235" s="26">
        <f>Q236</f>
        <v>0</v>
      </c>
      <c r="R235" s="26">
        <f>R236</f>
        <v>0</v>
      </c>
      <c r="S235" s="26">
        <f t="shared" ref="S235:S306" si="99">P235+Q235+R235</f>
        <v>2022</v>
      </c>
      <c r="T235" s="26">
        <f>T236</f>
        <v>0</v>
      </c>
      <c r="U235" s="26">
        <f>U236</f>
        <v>0</v>
      </c>
      <c r="V235" s="24">
        <f t="shared" si="90"/>
        <v>2022</v>
      </c>
      <c r="W235" s="26">
        <f>W236</f>
        <v>0</v>
      </c>
      <c r="X235" s="26">
        <f>X236</f>
        <v>0</v>
      </c>
      <c r="Y235" s="24">
        <f t="shared" si="91"/>
        <v>2022</v>
      </c>
      <c r="Z235" s="26">
        <f>Z236</f>
        <v>0</v>
      </c>
      <c r="AA235" s="26">
        <f>AA236</f>
        <v>0</v>
      </c>
      <c r="AB235" s="6">
        <f t="shared" si="92"/>
        <v>2022</v>
      </c>
      <c r="AC235" s="26">
        <f>AC236</f>
        <v>0</v>
      </c>
      <c r="AD235" s="26">
        <f>AD236</f>
        <v>0</v>
      </c>
      <c r="AE235" s="26">
        <f t="shared" ref="AE235:AE240" si="100">AB235+AC235+AD235</f>
        <v>2022</v>
      </c>
      <c r="AF235" s="26">
        <f>AF236</f>
        <v>0</v>
      </c>
      <c r="AG235" s="26">
        <f>AG236</f>
        <v>0</v>
      </c>
      <c r="AH235" s="24">
        <f t="shared" si="87"/>
        <v>2022</v>
      </c>
      <c r="AI235" s="26">
        <f>AI236</f>
        <v>0</v>
      </c>
      <c r="AJ235" s="26">
        <f>AJ236</f>
        <v>0</v>
      </c>
      <c r="AK235" s="6">
        <f t="shared" si="88"/>
        <v>2022</v>
      </c>
      <c r="AL235" s="130">
        <f>AL236</f>
        <v>372</v>
      </c>
      <c r="AM235" s="130">
        <f>AM236</f>
        <v>372</v>
      </c>
    </row>
    <row r="236" spans="1:39" ht="21" customHeight="1">
      <c r="A236" s="97" t="s">
        <v>79</v>
      </c>
      <c r="B236" s="66">
        <v>902</v>
      </c>
      <c r="C236" s="56" t="s">
        <v>80</v>
      </c>
      <c r="D236" s="56"/>
      <c r="E236" s="56"/>
      <c r="F236" s="130">
        <f t="shared" si="96"/>
        <v>1650</v>
      </c>
      <c r="G236" s="130">
        <f t="shared" si="96"/>
        <v>372</v>
      </c>
      <c r="H236" s="26">
        <f t="shared" si="97"/>
        <v>2022</v>
      </c>
      <c r="I236" s="26">
        <f t="shared" si="96"/>
        <v>0</v>
      </c>
      <c r="J236" s="26">
        <f t="shared" si="95"/>
        <v>2022</v>
      </c>
      <c r="K236" s="26">
        <f t="shared" si="96"/>
        <v>0</v>
      </c>
      <c r="L236" s="26">
        <f t="shared" si="96"/>
        <v>0</v>
      </c>
      <c r="M236" s="26">
        <f t="shared" si="94"/>
        <v>2022</v>
      </c>
      <c r="N236" s="26">
        <f>N237</f>
        <v>0</v>
      </c>
      <c r="O236" s="26">
        <f>O237</f>
        <v>0</v>
      </c>
      <c r="P236" s="26">
        <f t="shared" si="98"/>
        <v>2022</v>
      </c>
      <c r="Q236" s="26">
        <f>Q237</f>
        <v>0</v>
      </c>
      <c r="R236" s="26">
        <f>R237</f>
        <v>0</v>
      </c>
      <c r="S236" s="26">
        <f t="shared" si="99"/>
        <v>2022</v>
      </c>
      <c r="T236" s="26">
        <f>T237</f>
        <v>0</v>
      </c>
      <c r="U236" s="26">
        <f>U237</f>
        <v>0</v>
      </c>
      <c r="V236" s="26">
        <f t="shared" si="90"/>
        <v>2022</v>
      </c>
      <c r="W236" s="26">
        <f>W237</f>
        <v>0</v>
      </c>
      <c r="X236" s="26">
        <f>X237</f>
        <v>0</v>
      </c>
      <c r="Y236" s="26">
        <f t="shared" si="91"/>
        <v>2022</v>
      </c>
      <c r="Z236" s="26">
        <f>Z237</f>
        <v>0</v>
      </c>
      <c r="AA236" s="26">
        <f>AA237</f>
        <v>0</v>
      </c>
      <c r="AB236" s="26">
        <f t="shared" si="92"/>
        <v>2022</v>
      </c>
      <c r="AC236" s="26">
        <f>AC237</f>
        <v>0</v>
      </c>
      <c r="AD236" s="26">
        <f>AD237</f>
        <v>0</v>
      </c>
      <c r="AE236" s="26">
        <f t="shared" si="100"/>
        <v>2022</v>
      </c>
      <c r="AF236" s="26">
        <f>AF237</f>
        <v>0</v>
      </c>
      <c r="AG236" s="26">
        <f>AG237</f>
        <v>0</v>
      </c>
      <c r="AH236" s="26">
        <f t="shared" si="87"/>
        <v>2022</v>
      </c>
      <c r="AI236" s="26">
        <f>AI237</f>
        <v>0</v>
      </c>
      <c r="AJ236" s="26">
        <f>AJ237</f>
        <v>0</v>
      </c>
      <c r="AK236" s="26">
        <f t="shared" si="88"/>
        <v>2022</v>
      </c>
      <c r="AL236" s="130">
        <f>AL237</f>
        <v>372</v>
      </c>
      <c r="AM236" s="130">
        <f>AM237</f>
        <v>372</v>
      </c>
    </row>
    <row r="237" spans="1:39" ht="33.75" customHeight="1">
      <c r="A237" s="1" t="s">
        <v>123</v>
      </c>
      <c r="B237" s="25">
        <v>902</v>
      </c>
      <c r="C237" s="8" t="s">
        <v>80</v>
      </c>
      <c r="D237" s="8" t="s">
        <v>155</v>
      </c>
      <c r="E237" s="8"/>
      <c r="F237" s="131">
        <f>F238+F240</f>
        <v>1650</v>
      </c>
      <c r="G237" s="131">
        <f>G238+G240</f>
        <v>372</v>
      </c>
      <c r="H237" s="6">
        <f t="shared" si="97"/>
        <v>2022</v>
      </c>
      <c r="I237" s="6">
        <f>I238+I240</f>
        <v>0</v>
      </c>
      <c r="J237" s="6">
        <f t="shared" si="95"/>
        <v>2022</v>
      </c>
      <c r="K237" s="6">
        <f t="shared" ref="K237:AL237" si="101">K238+K240</f>
        <v>0</v>
      </c>
      <c r="L237" s="6">
        <f t="shared" si="101"/>
        <v>0</v>
      </c>
      <c r="M237" s="6">
        <f t="shared" si="94"/>
        <v>2022</v>
      </c>
      <c r="N237" s="6">
        <f t="shared" si="101"/>
        <v>0</v>
      </c>
      <c r="O237" s="6">
        <f t="shared" si="101"/>
        <v>0</v>
      </c>
      <c r="P237" s="6">
        <f t="shared" si="101"/>
        <v>2022</v>
      </c>
      <c r="Q237" s="6">
        <f t="shared" si="101"/>
        <v>0</v>
      </c>
      <c r="R237" s="6">
        <f t="shared" si="101"/>
        <v>0</v>
      </c>
      <c r="S237" s="6">
        <f t="shared" si="101"/>
        <v>2022</v>
      </c>
      <c r="T237" s="6">
        <f t="shared" si="101"/>
        <v>0</v>
      </c>
      <c r="U237" s="6">
        <f t="shared" si="101"/>
        <v>0</v>
      </c>
      <c r="V237" s="6">
        <f t="shared" si="90"/>
        <v>2022</v>
      </c>
      <c r="W237" s="6">
        <f t="shared" si="101"/>
        <v>0</v>
      </c>
      <c r="X237" s="6">
        <f t="shared" si="101"/>
        <v>0</v>
      </c>
      <c r="Y237" s="6">
        <f t="shared" si="91"/>
        <v>2022</v>
      </c>
      <c r="Z237" s="6">
        <f t="shared" si="101"/>
        <v>0</v>
      </c>
      <c r="AA237" s="6">
        <f t="shared" si="101"/>
        <v>0</v>
      </c>
      <c r="AB237" s="6">
        <f t="shared" si="92"/>
        <v>2022</v>
      </c>
      <c r="AC237" s="6">
        <f t="shared" si="101"/>
        <v>0</v>
      </c>
      <c r="AD237" s="6">
        <f t="shared" si="101"/>
        <v>0</v>
      </c>
      <c r="AE237" s="6">
        <f t="shared" si="101"/>
        <v>2022</v>
      </c>
      <c r="AF237" s="6">
        <f t="shared" si="101"/>
        <v>0</v>
      </c>
      <c r="AG237" s="6">
        <f t="shared" si="101"/>
        <v>0</v>
      </c>
      <c r="AH237" s="6">
        <f t="shared" si="87"/>
        <v>2022</v>
      </c>
      <c r="AI237" s="6">
        <f t="shared" si="101"/>
        <v>0</v>
      </c>
      <c r="AJ237" s="6">
        <f t="shared" si="101"/>
        <v>0</v>
      </c>
      <c r="AK237" s="6">
        <f t="shared" si="88"/>
        <v>2022</v>
      </c>
      <c r="AL237" s="131">
        <f t="shared" si="101"/>
        <v>372</v>
      </c>
      <c r="AM237" s="131">
        <f>AM238+AM239</f>
        <v>372</v>
      </c>
    </row>
    <row r="238" spans="1:39" ht="47.25" customHeight="1">
      <c r="A238" s="33" t="s">
        <v>183</v>
      </c>
      <c r="B238" s="256">
        <v>902</v>
      </c>
      <c r="C238" s="71" t="s">
        <v>80</v>
      </c>
      <c r="D238" s="8" t="s">
        <v>155</v>
      </c>
      <c r="E238" s="8" t="s">
        <v>27</v>
      </c>
      <c r="F238" s="6">
        <f>1500+150</f>
        <v>1650</v>
      </c>
      <c r="G238" s="6"/>
      <c r="H238" s="6">
        <f t="shared" si="97"/>
        <v>1650</v>
      </c>
      <c r="I238" s="6"/>
      <c r="J238" s="6">
        <f t="shared" si="95"/>
        <v>1650</v>
      </c>
      <c r="K238" s="6"/>
      <c r="L238" s="6"/>
      <c r="M238" s="6">
        <f t="shared" si="94"/>
        <v>1650</v>
      </c>
      <c r="N238" s="6"/>
      <c r="O238" s="6"/>
      <c r="P238" s="6">
        <f t="shared" si="98"/>
        <v>1650</v>
      </c>
      <c r="Q238" s="6"/>
      <c r="R238" s="6"/>
      <c r="S238" s="6">
        <f t="shared" si="99"/>
        <v>1650</v>
      </c>
      <c r="T238" s="6"/>
      <c r="U238" s="6"/>
      <c r="V238" s="6">
        <f t="shared" si="90"/>
        <v>1650</v>
      </c>
      <c r="W238" s="6"/>
      <c r="X238" s="6"/>
      <c r="Y238" s="6">
        <f t="shared" si="91"/>
        <v>1650</v>
      </c>
      <c r="Z238" s="6"/>
      <c r="AA238" s="6"/>
      <c r="AB238" s="6">
        <f t="shared" si="92"/>
        <v>1650</v>
      </c>
      <c r="AC238" s="6"/>
      <c r="AD238" s="6"/>
      <c r="AE238" s="6">
        <f t="shared" si="100"/>
        <v>1650</v>
      </c>
      <c r="AF238" s="6"/>
      <c r="AG238" s="6"/>
      <c r="AH238" s="6">
        <f t="shared" si="87"/>
        <v>1650</v>
      </c>
      <c r="AI238" s="6"/>
      <c r="AJ238" s="6"/>
      <c r="AK238" s="6">
        <f t="shared" si="88"/>
        <v>1650</v>
      </c>
      <c r="AL238" s="6"/>
      <c r="AM238" s="6"/>
    </row>
    <row r="239" spans="1:39" ht="51.75" customHeight="1">
      <c r="A239" s="143" t="s">
        <v>365</v>
      </c>
      <c r="B239" s="8">
        <v>902</v>
      </c>
      <c r="C239" s="8" t="s">
        <v>80</v>
      </c>
      <c r="D239" s="8" t="s">
        <v>202</v>
      </c>
      <c r="E239" s="8"/>
      <c r="F239" s="6"/>
      <c r="G239" s="131">
        <f>G240</f>
        <v>372</v>
      </c>
      <c r="H239" s="6">
        <f t="shared" si="97"/>
        <v>372</v>
      </c>
      <c r="I239" s="6"/>
      <c r="J239" s="6">
        <f t="shared" si="95"/>
        <v>372</v>
      </c>
      <c r="K239" s="6"/>
      <c r="L239" s="6"/>
      <c r="M239" s="6">
        <f t="shared" si="94"/>
        <v>372</v>
      </c>
      <c r="N239" s="6">
        <f>N240</f>
        <v>0</v>
      </c>
      <c r="O239" s="6"/>
      <c r="P239" s="6">
        <f t="shared" si="98"/>
        <v>372</v>
      </c>
      <c r="Q239" s="6"/>
      <c r="R239" s="6"/>
      <c r="S239" s="6">
        <f t="shared" si="99"/>
        <v>372</v>
      </c>
      <c r="T239" s="6"/>
      <c r="U239" s="6"/>
      <c r="V239" s="6">
        <f t="shared" si="90"/>
        <v>372</v>
      </c>
      <c r="W239" s="6"/>
      <c r="X239" s="6"/>
      <c r="Y239" s="6">
        <f t="shared" si="91"/>
        <v>372</v>
      </c>
      <c r="Z239" s="6"/>
      <c r="AA239" s="6"/>
      <c r="AB239" s="6">
        <f t="shared" si="92"/>
        <v>372</v>
      </c>
      <c r="AC239" s="6"/>
      <c r="AD239" s="6"/>
      <c r="AE239" s="6">
        <f t="shared" si="100"/>
        <v>372</v>
      </c>
      <c r="AF239" s="6"/>
      <c r="AG239" s="6"/>
      <c r="AH239" s="6">
        <f t="shared" si="87"/>
        <v>372</v>
      </c>
      <c r="AI239" s="6"/>
      <c r="AJ239" s="6"/>
      <c r="AK239" s="6">
        <f t="shared" si="88"/>
        <v>372</v>
      </c>
      <c r="AL239" s="269">
        <f>AL240</f>
        <v>372</v>
      </c>
      <c r="AM239" s="269">
        <f>AM240</f>
        <v>372</v>
      </c>
    </row>
    <row r="240" spans="1:39" ht="33.75" customHeight="1">
      <c r="A240" s="257" t="s">
        <v>181</v>
      </c>
      <c r="B240" s="68">
        <v>902</v>
      </c>
      <c r="C240" s="70" t="s">
        <v>80</v>
      </c>
      <c r="D240" s="8" t="s">
        <v>202</v>
      </c>
      <c r="E240" s="8" t="s">
        <v>27</v>
      </c>
      <c r="F240" s="6"/>
      <c r="G240" s="6">
        <v>372</v>
      </c>
      <c r="H240" s="6">
        <f t="shared" si="97"/>
        <v>372</v>
      </c>
      <c r="I240" s="6"/>
      <c r="J240" s="6">
        <f t="shared" si="95"/>
        <v>372</v>
      </c>
      <c r="K240" s="6"/>
      <c r="L240" s="6"/>
      <c r="M240" s="6">
        <f t="shared" si="94"/>
        <v>372</v>
      </c>
      <c r="N240" s="6"/>
      <c r="O240" s="6"/>
      <c r="P240" s="6">
        <f t="shared" si="98"/>
        <v>372</v>
      </c>
      <c r="Q240" s="6"/>
      <c r="R240" s="6"/>
      <c r="S240" s="6">
        <f t="shared" si="99"/>
        <v>372</v>
      </c>
      <c r="T240" s="6"/>
      <c r="U240" s="6"/>
      <c r="V240" s="6">
        <f t="shared" si="90"/>
        <v>372</v>
      </c>
      <c r="W240" s="6"/>
      <c r="X240" s="6"/>
      <c r="Y240" s="6">
        <f t="shared" si="91"/>
        <v>372</v>
      </c>
      <c r="Z240" s="6"/>
      <c r="AA240" s="6"/>
      <c r="AB240" s="6">
        <f t="shared" si="92"/>
        <v>372</v>
      </c>
      <c r="AC240" s="6"/>
      <c r="AD240" s="6"/>
      <c r="AE240" s="6">
        <f t="shared" si="100"/>
        <v>372</v>
      </c>
      <c r="AF240" s="6"/>
      <c r="AG240" s="6"/>
      <c r="AH240" s="6">
        <f t="shared" si="87"/>
        <v>372</v>
      </c>
      <c r="AI240" s="6"/>
      <c r="AJ240" s="6"/>
      <c r="AK240" s="6">
        <f t="shared" si="88"/>
        <v>372</v>
      </c>
      <c r="AL240" s="6">
        <v>372</v>
      </c>
      <c r="AM240" s="6">
        <v>372</v>
      </c>
    </row>
    <row r="241" spans="1:42" ht="21" customHeight="1">
      <c r="A241" s="1"/>
      <c r="B241" s="78"/>
      <c r="C241" s="8"/>
      <c r="D241" s="8"/>
      <c r="E241" s="8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>
        <f t="shared" si="88"/>
        <v>0</v>
      </c>
      <c r="AL241" s="6"/>
      <c r="AM241" s="6"/>
    </row>
    <row r="242" spans="1:42" s="53" customFormat="1" ht="41.25" customHeight="1">
      <c r="A242" s="189" t="s">
        <v>134</v>
      </c>
      <c r="B242" s="190">
        <v>913</v>
      </c>
      <c r="C242" s="191"/>
      <c r="D242" s="191"/>
      <c r="E242" s="191"/>
      <c r="F242" s="192">
        <f>F243+F264+F278+F542+F562</f>
        <v>122536.90000000002</v>
      </c>
      <c r="G242" s="192">
        <f>G243+G264+G278+G542+G562</f>
        <v>300700.20000000007</v>
      </c>
      <c r="H242" s="193">
        <f t="shared" ref="H242:H273" si="102">F242+G242</f>
        <v>423237.10000000009</v>
      </c>
      <c r="I242" s="194">
        <f t="shared" ref="I242:AM242" si="103">I243+I264+I278+I542+I562</f>
        <v>0</v>
      </c>
      <c r="J242" s="194">
        <f t="shared" si="103"/>
        <v>423237.10000000009</v>
      </c>
      <c r="K242" s="194">
        <f t="shared" si="103"/>
        <v>0</v>
      </c>
      <c r="L242" s="194">
        <f t="shared" si="103"/>
        <v>0</v>
      </c>
      <c r="M242" s="194">
        <f t="shared" si="103"/>
        <v>423237.10000000009</v>
      </c>
      <c r="N242" s="194">
        <f t="shared" si="103"/>
        <v>0</v>
      </c>
      <c r="O242" s="194">
        <f t="shared" si="103"/>
        <v>0</v>
      </c>
      <c r="P242" s="194">
        <f t="shared" si="103"/>
        <v>350067.9</v>
      </c>
      <c r="Q242" s="194">
        <f t="shared" si="103"/>
        <v>0</v>
      </c>
      <c r="R242" s="194">
        <f t="shared" si="103"/>
        <v>0</v>
      </c>
      <c r="S242" s="194">
        <f t="shared" si="103"/>
        <v>350067.9</v>
      </c>
      <c r="T242" s="194">
        <f t="shared" si="103"/>
        <v>0</v>
      </c>
      <c r="U242" s="194">
        <f t="shared" si="103"/>
        <v>0</v>
      </c>
      <c r="V242" s="194">
        <f t="shared" si="103"/>
        <v>350067.9</v>
      </c>
      <c r="W242" s="194">
        <f t="shared" si="103"/>
        <v>0</v>
      </c>
      <c r="X242" s="194">
        <f t="shared" si="103"/>
        <v>0</v>
      </c>
      <c r="Y242" s="194">
        <f t="shared" si="103"/>
        <v>350067.9</v>
      </c>
      <c r="Z242" s="194">
        <f t="shared" si="103"/>
        <v>0</v>
      </c>
      <c r="AA242" s="194">
        <f t="shared" si="103"/>
        <v>0</v>
      </c>
      <c r="AB242" s="194">
        <f t="shared" si="103"/>
        <v>350067.9</v>
      </c>
      <c r="AC242" s="194">
        <f t="shared" si="103"/>
        <v>0</v>
      </c>
      <c r="AD242" s="194">
        <f t="shared" si="103"/>
        <v>0</v>
      </c>
      <c r="AE242" s="194">
        <f t="shared" si="103"/>
        <v>350067.9</v>
      </c>
      <c r="AF242" s="194">
        <f t="shared" si="103"/>
        <v>0</v>
      </c>
      <c r="AG242" s="194">
        <f t="shared" si="103"/>
        <v>0</v>
      </c>
      <c r="AH242" s="194">
        <f t="shared" si="103"/>
        <v>350067.9</v>
      </c>
      <c r="AI242" s="194">
        <f t="shared" si="103"/>
        <v>0</v>
      </c>
      <c r="AJ242" s="194">
        <f t="shared" si="103"/>
        <v>0</v>
      </c>
      <c r="AK242" s="194">
        <f t="shared" si="103"/>
        <v>350067.9</v>
      </c>
      <c r="AL242" s="192">
        <f t="shared" si="103"/>
        <v>331282.80000000005</v>
      </c>
      <c r="AM242" s="192">
        <f t="shared" si="103"/>
        <v>334127.40000000008</v>
      </c>
      <c r="AN242" s="80"/>
      <c r="AO242" s="81"/>
      <c r="AP242" s="81"/>
    </row>
    <row r="243" spans="1:42" s="53" customFormat="1" ht="21" customHeight="1">
      <c r="A243" s="58" t="s">
        <v>3</v>
      </c>
      <c r="B243" s="79">
        <v>913</v>
      </c>
      <c r="C243" s="59" t="s">
        <v>4</v>
      </c>
      <c r="D243" s="59"/>
      <c r="E243" s="59"/>
      <c r="F243" s="129">
        <f>F244</f>
        <v>1928</v>
      </c>
      <c r="G243" s="129">
        <f>G244</f>
        <v>1238.0999999999999</v>
      </c>
      <c r="H243" s="24">
        <f t="shared" si="102"/>
        <v>3166.1</v>
      </c>
      <c r="I243" s="24">
        <f t="shared" ref="I243:AM243" si="104">I244</f>
        <v>0</v>
      </c>
      <c r="J243" s="24">
        <f t="shared" si="95"/>
        <v>3166.1</v>
      </c>
      <c r="K243" s="24">
        <f t="shared" si="104"/>
        <v>0</v>
      </c>
      <c r="L243" s="24">
        <f t="shared" si="104"/>
        <v>0</v>
      </c>
      <c r="M243" s="24">
        <f t="shared" si="94"/>
        <v>3166.1</v>
      </c>
      <c r="N243" s="24">
        <f t="shared" si="104"/>
        <v>0</v>
      </c>
      <c r="O243" s="24">
        <f t="shared" si="104"/>
        <v>0</v>
      </c>
      <c r="P243" s="24">
        <f t="shared" si="104"/>
        <v>3166.1</v>
      </c>
      <c r="Q243" s="24">
        <f t="shared" si="104"/>
        <v>0</v>
      </c>
      <c r="R243" s="24">
        <f t="shared" si="104"/>
        <v>0</v>
      </c>
      <c r="S243" s="24">
        <f t="shared" si="104"/>
        <v>3166.1</v>
      </c>
      <c r="T243" s="24">
        <f t="shared" si="104"/>
        <v>0</v>
      </c>
      <c r="U243" s="24">
        <f t="shared" si="104"/>
        <v>0</v>
      </c>
      <c r="V243" s="24">
        <f t="shared" si="90"/>
        <v>3166.1</v>
      </c>
      <c r="W243" s="24">
        <f t="shared" si="104"/>
        <v>0</v>
      </c>
      <c r="X243" s="24">
        <f t="shared" si="104"/>
        <v>0</v>
      </c>
      <c r="Y243" s="24">
        <f t="shared" si="91"/>
        <v>3166.1</v>
      </c>
      <c r="Z243" s="24">
        <f t="shared" si="104"/>
        <v>0</v>
      </c>
      <c r="AA243" s="24">
        <f t="shared" si="104"/>
        <v>0</v>
      </c>
      <c r="AB243" s="24">
        <f t="shared" si="92"/>
        <v>3166.1</v>
      </c>
      <c r="AC243" s="24">
        <f t="shared" si="104"/>
        <v>0</v>
      </c>
      <c r="AD243" s="24">
        <f t="shared" si="104"/>
        <v>0</v>
      </c>
      <c r="AE243" s="24">
        <f t="shared" si="104"/>
        <v>3166.1</v>
      </c>
      <c r="AF243" s="24">
        <f t="shared" si="104"/>
        <v>0</v>
      </c>
      <c r="AG243" s="24">
        <f t="shared" si="104"/>
        <v>0</v>
      </c>
      <c r="AH243" s="24">
        <f t="shared" si="87"/>
        <v>3166.1</v>
      </c>
      <c r="AI243" s="24">
        <f t="shared" si="104"/>
        <v>0</v>
      </c>
      <c r="AJ243" s="24">
        <f t="shared" si="104"/>
        <v>0</v>
      </c>
      <c r="AK243" s="24">
        <f t="shared" si="88"/>
        <v>3166.1</v>
      </c>
      <c r="AL243" s="129">
        <f>AL244</f>
        <v>3053.5</v>
      </c>
      <c r="AM243" s="129">
        <f t="shared" si="104"/>
        <v>3053.5</v>
      </c>
      <c r="AN243" s="61"/>
      <c r="AO243" s="61"/>
      <c r="AP243" s="61"/>
    </row>
    <row r="244" spans="1:42" ht="49.5" customHeight="1">
      <c r="A244" s="58" t="s">
        <v>13</v>
      </c>
      <c r="B244" s="66" t="s">
        <v>81</v>
      </c>
      <c r="C244" s="56" t="s">
        <v>14</v>
      </c>
      <c r="D244" s="56"/>
      <c r="E244" s="56"/>
      <c r="F244" s="130">
        <f>F245+F249</f>
        <v>1928</v>
      </c>
      <c r="G244" s="130">
        <f>G245+G249</f>
        <v>1238.0999999999999</v>
      </c>
      <c r="H244" s="26">
        <f t="shared" si="102"/>
        <v>3166.1</v>
      </c>
      <c r="I244" s="26">
        <f>I245+I249</f>
        <v>0</v>
      </c>
      <c r="J244" s="26">
        <f t="shared" si="95"/>
        <v>3166.1</v>
      </c>
      <c r="K244" s="26">
        <f t="shared" ref="K244:AM244" si="105">K245+K249</f>
        <v>0</v>
      </c>
      <c r="L244" s="26">
        <f t="shared" si="105"/>
        <v>0</v>
      </c>
      <c r="M244" s="26">
        <f t="shared" si="94"/>
        <v>3166.1</v>
      </c>
      <c r="N244" s="26">
        <f t="shared" si="105"/>
        <v>0</v>
      </c>
      <c r="O244" s="26">
        <f t="shared" si="105"/>
        <v>0</v>
      </c>
      <c r="P244" s="26">
        <f t="shared" si="105"/>
        <v>3166.1</v>
      </c>
      <c r="Q244" s="26">
        <f t="shared" si="105"/>
        <v>0</v>
      </c>
      <c r="R244" s="26">
        <f t="shared" si="105"/>
        <v>0</v>
      </c>
      <c r="S244" s="26">
        <f t="shared" si="105"/>
        <v>3166.1</v>
      </c>
      <c r="T244" s="26">
        <f t="shared" si="105"/>
        <v>0</v>
      </c>
      <c r="U244" s="26">
        <f t="shared" si="105"/>
        <v>0</v>
      </c>
      <c r="V244" s="26">
        <f t="shared" si="90"/>
        <v>3166.1</v>
      </c>
      <c r="W244" s="26">
        <f t="shared" si="105"/>
        <v>0</v>
      </c>
      <c r="X244" s="26">
        <f t="shared" si="105"/>
        <v>0</v>
      </c>
      <c r="Y244" s="26">
        <f t="shared" si="91"/>
        <v>3166.1</v>
      </c>
      <c r="Z244" s="26">
        <f t="shared" si="105"/>
        <v>0</v>
      </c>
      <c r="AA244" s="26">
        <f t="shared" si="105"/>
        <v>0</v>
      </c>
      <c r="AB244" s="26">
        <f t="shared" si="92"/>
        <v>3166.1</v>
      </c>
      <c r="AC244" s="26">
        <f t="shared" si="105"/>
        <v>0</v>
      </c>
      <c r="AD244" s="26">
        <f t="shared" si="105"/>
        <v>0</v>
      </c>
      <c r="AE244" s="26">
        <f t="shared" si="105"/>
        <v>3166.1</v>
      </c>
      <c r="AF244" s="26">
        <f t="shared" si="105"/>
        <v>0</v>
      </c>
      <c r="AG244" s="26">
        <f t="shared" si="105"/>
        <v>0</v>
      </c>
      <c r="AH244" s="26">
        <f t="shared" si="87"/>
        <v>3166.1</v>
      </c>
      <c r="AI244" s="26">
        <f t="shared" si="105"/>
        <v>0</v>
      </c>
      <c r="AJ244" s="26">
        <f t="shared" si="105"/>
        <v>0</v>
      </c>
      <c r="AK244" s="26">
        <f t="shared" si="88"/>
        <v>3166.1</v>
      </c>
      <c r="AL244" s="130">
        <f>AL245+AL249</f>
        <v>3053.5</v>
      </c>
      <c r="AM244" s="130">
        <f t="shared" si="105"/>
        <v>3053.5</v>
      </c>
    </row>
    <row r="245" spans="1:42" ht="33.75" customHeight="1">
      <c r="A245" s="1" t="s">
        <v>7</v>
      </c>
      <c r="B245" s="25" t="s">
        <v>81</v>
      </c>
      <c r="C245" s="8" t="s">
        <v>14</v>
      </c>
      <c r="D245" s="8" t="s">
        <v>154</v>
      </c>
      <c r="E245" s="8"/>
      <c r="F245" s="131">
        <f>F246+F247+F248</f>
        <v>1928</v>
      </c>
      <c r="G245" s="131">
        <f>G246+G247+G248</f>
        <v>0</v>
      </c>
      <c r="H245" s="6">
        <f t="shared" si="102"/>
        <v>1928</v>
      </c>
      <c r="I245" s="6">
        <f>I246+I247+I248</f>
        <v>0</v>
      </c>
      <c r="J245" s="6">
        <f t="shared" si="95"/>
        <v>1928</v>
      </c>
      <c r="K245" s="6">
        <f>K246+K247+K250</f>
        <v>0</v>
      </c>
      <c r="L245" s="6">
        <f>L246+L247+L250</f>
        <v>0</v>
      </c>
      <c r="M245" s="6">
        <f t="shared" si="94"/>
        <v>1928</v>
      </c>
      <c r="N245" s="6">
        <f>N246+N247+N250</f>
        <v>0</v>
      </c>
      <c r="O245" s="6">
        <f>O246+O247+O250</f>
        <v>0</v>
      </c>
      <c r="P245" s="6">
        <f t="shared" si="98"/>
        <v>1928</v>
      </c>
      <c r="Q245" s="6">
        <f>Q246+Q247+Q250</f>
        <v>0</v>
      </c>
      <c r="R245" s="6">
        <f>R246+R247+R250</f>
        <v>0</v>
      </c>
      <c r="S245" s="6">
        <f t="shared" si="99"/>
        <v>1928</v>
      </c>
      <c r="T245" s="6">
        <f>T246+T247+T250</f>
        <v>0</v>
      </c>
      <c r="U245" s="6">
        <f>U246+U247+U250</f>
        <v>0</v>
      </c>
      <c r="V245" s="6">
        <f t="shared" si="90"/>
        <v>1928</v>
      </c>
      <c r="W245" s="6">
        <f>W246+W247+W250</f>
        <v>0</v>
      </c>
      <c r="X245" s="6">
        <f>X246+X247+X250</f>
        <v>0</v>
      </c>
      <c r="Y245" s="6">
        <f t="shared" si="91"/>
        <v>1928</v>
      </c>
      <c r="Z245" s="6">
        <f>Z246+Z247+Z248</f>
        <v>0</v>
      </c>
      <c r="AA245" s="6">
        <f>AA246+AA247+AA250</f>
        <v>0</v>
      </c>
      <c r="AB245" s="6">
        <f t="shared" si="92"/>
        <v>1928</v>
      </c>
      <c r="AC245" s="6">
        <f>AC246+AC247+AC250</f>
        <v>0</v>
      </c>
      <c r="AD245" s="6">
        <f>AD246+AD247+AD250</f>
        <v>0</v>
      </c>
      <c r="AE245" s="6">
        <f t="shared" ref="AE245:AE276" si="106">AB245+AC245+AD245</f>
        <v>1928</v>
      </c>
      <c r="AF245" s="6">
        <f>AF246+AF247+AF250</f>
        <v>0</v>
      </c>
      <c r="AG245" s="6">
        <f>AG246+AG247+AG250</f>
        <v>0</v>
      </c>
      <c r="AH245" s="6">
        <f t="shared" si="87"/>
        <v>1928</v>
      </c>
      <c r="AI245" s="6">
        <f>AI246+AI247+AI250</f>
        <v>0</v>
      </c>
      <c r="AJ245" s="6">
        <f>AJ246+AJ247+AJ250</f>
        <v>0</v>
      </c>
      <c r="AK245" s="6">
        <f t="shared" si="88"/>
        <v>1928</v>
      </c>
      <c r="AL245" s="131">
        <f>AL246+AL247+AL248</f>
        <v>1928</v>
      </c>
      <c r="AM245" s="131">
        <f>AM246+AM247+AM248</f>
        <v>1928</v>
      </c>
    </row>
    <row r="246" spans="1:42" ht="33.75" customHeight="1">
      <c r="A246" s="1" t="s">
        <v>8</v>
      </c>
      <c r="B246" s="25" t="s">
        <v>81</v>
      </c>
      <c r="C246" s="8" t="s">
        <v>14</v>
      </c>
      <c r="D246" s="8" t="s">
        <v>154</v>
      </c>
      <c r="E246" s="8" t="s">
        <v>9</v>
      </c>
      <c r="F246" s="6">
        <v>1840.1</v>
      </c>
      <c r="G246" s="6"/>
      <c r="H246" s="6">
        <f t="shared" si="102"/>
        <v>1840.1</v>
      </c>
      <c r="I246" s="32"/>
      <c r="J246" s="6">
        <f t="shared" si="95"/>
        <v>1840.1</v>
      </c>
      <c r="K246" s="32"/>
      <c r="L246" s="32"/>
      <c r="M246" s="6">
        <f t="shared" si="94"/>
        <v>1840.1</v>
      </c>
      <c r="N246" s="32"/>
      <c r="O246" s="32"/>
      <c r="P246" s="6">
        <f t="shared" si="98"/>
        <v>1840.1</v>
      </c>
      <c r="Q246" s="32"/>
      <c r="R246" s="32"/>
      <c r="S246" s="6">
        <f t="shared" si="99"/>
        <v>1840.1</v>
      </c>
      <c r="T246" s="32"/>
      <c r="U246" s="32"/>
      <c r="V246" s="6">
        <f t="shared" si="90"/>
        <v>1840.1</v>
      </c>
      <c r="W246" s="32"/>
      <c r="X246" s="32"/>
      <c r="Y246" s="6">
        <f t="shared" si="91"/>
        <v>1840.1</v>
      </c>
      <c r="Z246" s="32"/>
      <c r="AA246" s="32"/>
      <c r="AB246" s="6">
        <f t="shared" si="92"/>
        <v>1840.1</v>
      </c>
      <c r="AC246" s="32"/>
      <c r="AD246" s="32"/>
      <c r="AE246" s="6">
        <f t="shared" si="106"/>
        <v>1840.1</v>
      </c>
      <c r="AF246" s="32"/>
      <c r="AG246" s="32"/>
      <c r="AH246" s="6">
        <f t="shared" si="87"/>
        <v>1840.1</v>
      </c>
      <c r="AI246" s="32"/>
      <c r="AJ246" s="32"/>
      <c r="AK246" s="6">
        <f t="shared" si="88"/>
        <v>1840.1</v>
      </c>
      <c r="AL246" s="6">
        <v>1840.1</v>
      </c>
      <c r="AM246" s="6">
        <v>1840.1</v>
      </c>
    </row>
    <row r="247" spans="1:42" ht="21" customHeight="1">
      <c r="A247" s="1" t="s">
        <v>10</v>
      </c>
      <c r="B247" s="25" t="s">
        <v>81</v>
      </c>
      <c r="C247" s="8" t="s">
        <v>14</v>
      </c>
      <c r="D247" s="8" t="s">
        <v>154</v>
      </c>
      <c r="E247" s="8" t="s">
        <v>11</v>
      </c>
      <c r="F247" s="6">
        <v>87.9</v>
      </c>
      <c r="G247" s="6"/>
      <c r="H247" s="6">
        <f t="shared" si="102"/>
        <v>87.9</v>
      </c>
      <c r="I247" s="63"/>
      <c r="J247" s="6">
        <f t="shared" si="95"/>
        <v>87.9</v>
      </c>
      <c r="K247" s="63"/>
      <c r="L247" s="63"/>
      <c r="M247" s="6">
        <f t="shared" si="94"/>
        <v>87.9</v>
      </c>
      <c r="N247" s="32"/>
      <c r="O247" s="32"/>
      <c r="P247" s="6">
        <f t="shared" si="98"/>
        <v>87.9</v>
      </c>
      <c r="Q247" s="63"/>
      <c r="R247" s="63"/>
      <c r="S247" s="6">
        <f t="shared" si="99"/>
        <v>87.9</v>
      </c>
      <c r="T247" s="63"/>
      <c r="U247" s="63"/>
      <c r="V247" s="6">
        <f t="shared" si="90"/>
        <v>87.9</v>
      </c>
      <c r="W247" s="63"/>
      <c r="X247" s="63"/>
      <c r="Y247" s="6">
        <f t="shared" si="91"/>
        <v>87.9</v>
      </c>
      <c r="Z247" s="63"/>
      <c r="AA247" s="63"/>
      <c r="AB247" s="6">
        <f t="shared" si="92"/>
        <v>87.9</v>
      </c>
      <c r="AC247" s="63"/>
      <c r="AD247" s="63"/>
      <c r="AE247" s="6">
        <f t="shared" si="106"/>
        <v>87.9</v>
      </c>
      <c r="AF247" s="63"/>
      <c r="AG247" s="63"/>
      <c r="AH247" s="6">
        <f t="shared" si="87"/>
        <v>87.9</v>
      </c>
      <c r="AI247" s="63"/>
      <c r="AJ247" s="63"/>
      <c r="AK247" s="6">
        <f t="shared" si="88"/>
        <v>87.9</v>
      </c>
      <c r="AL247" s="6">
        <v>87.9</v>
      </c>
      <c r="AM247" s="6">
        <v>87.9</v>
      </c>
    </row>
    <row r="248" spans="1:42" ht="21" customHeight="1">
      <c r="A248" s="1" t="s">
        <v>19</v>
      </c>
      <c r="B248" s="25" t="s">
        <v>81</v>
      </c>
      <c r="C248" s="8" t="s">
        <v>14</v>
      </c>
      <c r="D248" s="8" t="s">
        <v>154</v>
      </c>
      <c r="E248" s="83" t="s">
        <v>20</v>
      </c>
      <c r="F248" s="6"/>
      <c r="G248" s="6"/>
      <c r="H248" s="6">
        <f t="shared" si="102"/>
        <v>0</v>
      </c>
      <c r="I248" s="31"/>
      <c r="J248" s="6">
        <f t="shared" si="95"/>
        <v>0</v>
      </c>
      <c r="K248" s="31"/>
      <c r="L248" s="31"/>
      <c r="M248" s="6">
        <f t="shared" si="94"/>
        <v>0</v>
      </c>
      <c r="N248" s="85"/>
      <c r="O248" s="85"/>
      <c r="P248" s="6">
        <f t="shared" si="98"/>
        <v>0</v>
      </c>
      <c r="Q248" s="31"/>
      <c r="R248" s="31"/>
      <c r="S248" s="6">
        <f t="shared" si="99"/>
        <v>0</v>
      </c>
      <c r="T248" s="31"/>
      <c r="U248" s="31"/>
      <c r="V248" s="6">
        <f t="shared" si="90"/>
        <v>0</v>
      </c>
      <c r="W248" s="31"/>
      <c r="X248" s="31"/>
      <c r="Y248" s="6">
        <f t="shared" si="91"/>
        <v>0</v>
      </c>
      <c r="Z248" s="31"/>
      <c r="AA248" s="31"/>
      <c r="AB248" s="6">
        <f t="shared" si="92"/>
        <v>0</v>
      </c>
      <c r="AC248" s="31"/>
      <c r="AD248" s="31"/>
      <c r="AE248" s="6">
        <f t="shared" si="106"/>
        <v>0</v>
      </c>
      <c r="AF248" s="86"/>
      <c r="AG248" s="86"/>
      <c r="AH248" s="6">
        <f t="shared" si="87"/>
        <v>0</v>
      </c>
      <c r="AI248" s="86"/>
      <c r="AJ248" s="86"/>
      <c r="AK248" s="6">
        <f t="shared" si="88"/>
        <v>0</v>
      </c>
      <c r="AL248" s="84"/>
      <c r="AM248" s="84"/>
    </row>
    <row r="249" spans="1:42" ht="34.5" customHeight="1">
      <c r="A249" s="1" t="s">
        <v>123</v>
      </c>
      <c r="B249" s="36">
        <v>913</v>
      </c>
      <c r="C249" s="8" t="s">
        <v>14</v>
      </c>
      <c r="D249" s="8" t="s">
        <v>155</v>
      </c>
      <c r="E249" s="87"/>
      <c r="F249" s="131">
        <f>F250</f>
        <v>0</v>
      </c>
      <c r="G249" s="131">
        <f>G250</f>
        <v>1238.0999999999999</v>
      </c>
      <c r="H249" s="6">
        <f t="shared" si="102"/>
        <v>1238.0999999999999</v>
      </c>
      <c r="I249" s="31">
        <f>I250</f>
        <v>0</v>
      </c>
      <c r="J249" s="6">
        <f t="shared" si="95"/>
        <v>1238.0999999999999</v>
      </c>
      <c r="K249" s="31"/>
      <c r="L249" s="31"/>
      <c r="M249" s="6">
        <f t="shared" si="94"/>
        <v>1238.0999999999999</v>
      </c>
      <c r="N249" s="85"/>
      <c r="O249" s="85"/>
      <c r="P249" s="6">
        <f t="shared" si="98"/>
        <v>1238.0999999999999</v>
      </c>
      <c r="Q249" s="31"/>
      <c r="R249" s="31"/>
      <c r="S249" s="6">
        <f t="shared" si="99"/>
        <v>1238.0999999999999</v>
      </c>
      <c r="T249" s="31"/>
      <c r="U249" s="31"/>
      <c r="V249" s="6">
        <f t="shared" si="90"/>
        <v>1238.0999999999999</v>
      </c>
      <c r="W249" s="31"/>
      <c r="X249" s="31"/>
      <c r="Y249" s="6">
        <f t="shared" si="91"/>
        <v>1238.0999999999999</v>
      </c>
      <c r="Z249" s="31">
        <f>Z250</f>
        <v>0</v>
      </c>
      <c r="AA249" s="31"/>
      <c r="AB249" s="6">
        <f t="shared" si="92"/>
        <v>1238.0999999999999</v>
      </c>
      <c r="AC249" s="31"/>
      <c r="AD249" s="31"/>
      <c r="AE249" s="6">
        <f t="shared" si="106"/>
        <v>1238.0999999999999</v>
      </c>
      <c r="AF249" s="86"/>
      <c r="AG249" s="86"/>
      <c r="AH249" s="6">
        <f t="shared" si="87"/>
        <v>1238.0999999999999</v>
      </c>
      <c r="AI249" s="86"/>
      <c r="AJ249" s="86"/>
      <c r="AK249" s="6">
        <f t="shared" si="88"/>
        <v>1238.0999999999999</v>
      </c>
      <c r="AL249" s="131">
        <f>AL250</f>
        <v>1125.5</v>
      </c>
      <c r="AM249" s="131">
        <f>AM250</f>
        <v>1125.5</v>
      </c>
    </row>
    <row r="250" spans="1:42" ht="33.75" customHeight="1">
      <c r="A250" s="172" t="s">
        <v>82</v>
      </c>
      <c r="B250" s="36">
        <v>913</v>
      </c>
      <c r="C250" s="8" t="s">
        <v>14</v>
      </c>
      <c r="D250" s="8" t="s">
        <v>153</v>
      </c>
      <c r="E250" s="37"/>
      <c r="F250" s="131">
        <f>F251+F252</f>
        <v>0</v>
      </c>
      <c r="G250" s="131">
        <f>G251+G252</f>
        <v>1238.0999999999999</v>
      </c>
      <c r="H250" s="6">
        <f t="shared" si="102"/>
        <v>1238.0999999999999</v>
      </c>
      <c r="I250" s="6">
        <f>I251+I252</f>
        <v>0</v>
      </c>
      <c r="J250" s="6">
        <f t="shared" si="95"/>
        <v>1238.0999999999999</v>
      </c>
      <c r="K250" s="6">
        <f>K251+K252</f>
        <v>0</v>
      </c>
      <c r="L250" s="6">
        <f>L251+L252</f>
        <v>0</v>
      </c>
      <c r="M250" s="6">
        <f t="shared" si="94"/>
        <v>1238.0999999999999</v>
      </c>
      <c r="N250" s="6">
        <f>N251+N252</f>
        <v>0</v>
      </c>
      <c r="O250" s="6">
        <f>O251+O252</f>
        <v>0</v>
      </c>
      <c r="P250" s="6">
        <f t="shared" si="98"/>
        <v>1238.0999999999999</v>
      </c>
      <c r="Q250" s="6">
        <f>Q251+Q252</f>
        <v>0</v>
      </c>
      <c r="R250" s="6">
        <f>R251+R252</f>
        <v>0</v>
      </c>
      <c r="S250" s="6">
        <f t="shared" si="99"/>
        <v>1238.0999999999999</v>
      </c>
      <c r="T250" s="6">
        <f>T251+T252</f>
        <v>0</v>
      </c>
      <c r="U250" s="6">
        <f>U251+U252</f>
        <v>0</v>
      </c>
      <c r="V250" s="6">
        <f t="shared" si="90"/>
        <v>1238.0999999999999</v>
      </c>
      <c r="W250" s="6">
        <f>W251+W252</f>
        <v>0</v>
      </c>
      <c r="X250" s="6">
        <f>X251+X252</f>
        <v>0</v>
      </c>
      <c r="Y250" s="6">
        <f t="shared" si="91"/>
        <v>1238.0999999999999</v>
      </c>
      <c r="Z250" s="6">
        <f>Z251+Z252</f>
        <v>0</v>
      </c>
      <c r="AA250" s="6">
        <f>AA251+AA252</f>
        <v>0</v>
      </c>
      <c r="AB250" s="6">
        <f t="shared" si="92"/>
        <v>1238.0999999999999</v>
      </c>
      <c r="AC250" s="6">
        <f>AC251+AC252</f>
        <v>0</v>
      </c>
      <c r="AD250" s="6">
        <f>AD251+AD252</f>
        <v>0</v>
      </c>
      <c r="AE250" s="6">
        <f t="shared" si="106"/>
        <v>1238.0999999999999</v>
      </c>
      <c r="AF250" s="6">
        <f>AF251+AF252</f>
        <v>0</v>
      </c>
      <c r="AG250" s="6">
        <f>AG251+AG252</f>
        <v>0</v>
      </c>
      <c r="AH250" s="6">
        <f t="shared" si="87"/>
        <v>1238.0999999999999</v>
      </c>
      <c r="AI250" s="6">
        <f>AI251+AI252</f>
        <v>0</v>
      </c>
      <c r="AJ250" s="6">
        <f>AJ251+AJ252</f>
        <v>0</v>
      </c>
      <c r="AK250" s="6">
        <f t="shared" si="88"/>
        <v>1238.0999999999999</v>
      </c>
      <c r="AL250" s="131">
        <f>AL251+AL252</f>
        <v>1125.5</v>
      </c>
      <c r="AM250" s="131">
        <f>AM251+AM252</f>
        <v>1125.5</v>
      </c>
    </row>
    <row r="251" spans="1:42" ht="33.75" customHeight="1">
      <c r="A251" s="120" t="s">
        <v>125</v>
      </c>
      <c r="B251" s="36">
        <v>913</v>
      </c>
      <c r="C251" s="8" t="s">
        <v>14</v>
      </c>
      <c r="D251" s="8" t="s">
        <v>153</v>
      </c>
      <c r="E251" s="37" t="s">
        <v>9</v>
      </c>
      <c r="F251" s="32"/>
      <c r="G251" s="6">
        <v>1021.6</v>
      </c>
      <c r="H251" s="6">
        <f t="shared" si="102"/>
        <v>1021.6</v>
      </c>
      <c r="I251" s="32"/>
      <c r="J251" s="6">
        <f t="shared" si="95"/>
        <v>1021.6</v>
      </c>
      <c r="K251" s="32"/>
      <c r="L251" s="32"/>
      <c r="M251" s="6">
        <f t="shared" si="94"/>
        <v>1021.6</v>
      </c>
      <c r="N251" s="32"/>
      <c r="O251" s="32"/>
      <c r="P251" s="6">
        <f t="shared" si="98"/>
        <v>1021.6</v>
      </c>
      <c r="Q251" s="32"/>
      <c r="R251" s="32"/>
      <c r="S251" s="6">
        <f t="shared" si="99"/>
        <v>1021.6</v>
      </c>
      <c r="T251" s="32"/>
      <c r="U251" s="32"/>
      <c r="V251" s="6">
        <f t="shared" si="90"/>
        <v>1021.6</v>
      </c>
      <c r="W251" s="32"/>
      <c r="X251" s="32"/>
      <c r="Y251" s="6">
        <f t="shared" si="91"/>
        <v>1021.6</v>
      </c>
      <c r="Z251" s="32"/>
      <c r="AA251" s="32"/>
      <c r="AB251" s="6">
        <f t="shared" si="92"/>
        <v>1021.6</v>
      </c>
      <c r="AC251" s="32"/>
      <c r="AD251" s="32"/>
      <c r="AE251" s="6">
        <f t="shared" si="106"/>
        <v>1021.6</v>
      </c>
      <c r="AF251" s="32"/>
      <c r="AG251" s="32"/>
      <c r="AH251" s="6">
        <f t="shared" si="87"/>
        <v>1021.6</v>
      </c>
      <c r="AI251" s="32"/>
      <c r="AJ251" s="32"/>
      <c r="AK251" s="6">
        <f t="shared" si="88"/>
        <v>1021.6</v>
      </c>
      <c r="AL251" s="6">
        <v>909</v>
      </c>
      <c r="AM251" s="6">
        <v>909</v>
      </c>
    </row>
    <row r="252" spans="1:42" ht="21" customHeight="1">
      <c r="A252" s="7" t="s">
        <v>10</v>
      </c>
      <c r="B252" s="36">
        <v>913</v>
      </c>
      <c r="C252" s="8" t="s">
        <v>14</v>
      </c>
      <c r="D252" s="8" t="s">
        <v>153</v>
      </c>
      <c r="E252" s="37" t="s">
        <v>11</v>
      </c>
      <c r="F252" s="32"/>
      <c r="G252" s="6">
        <v>216.5</v>
      </c>
      <c r="H252" s="6">
        <f t="shared" si="102"/>
        <v>216.5</v>
      </c>
      <c r="I252" s="32"/>
      <c r="J252" s="6">
        <f t="shared" si="95"/>
        <v>216.5</v>
      </c>
      <c r="K252" s="32"/>
      <c r="L252" s="32"/>
      <c r="M252" s="6">
        <f t="shared" si="94"/>
        <v>216.5</v>
      </c>
      <c r="N252" s="32"/>
      <c r="O252" s="32"/>
      <c r="P252" s="6">
        <f t="shared" si="98"/>
        <v>216.5</v>
      </c>
      <c r="Q252" s="32"/>
      <c r="R252" s="32"/>
      <c r="S252" s="6">
        <f t="shared" si="99"/>
        <v>216.5</v>
      </c>
      <c r="T252" s="32"/>
      <c r="U252" s="32"/>
      <c r="V252" s="6">
        <f t="shared" si="90"/>
        <v>216.5</v>
      </c>
      <c r="W252" s="32"/>
      <c r="X252" s="32"/>
      <c r="Y252" s="6">
        <f t="shared" si="91"/>
        <v>216.5</v>
      </c>
      <c r="Z252" s="32"/>
      <c r="AA252" s="32"/>
      <c r="AB252" s="6">
        <f t="shared" si="92"/>
        <v>216.5</v>
      </c>
      <c r="AC252" s="32"/>
      <c r="AD252" s="32"/>
      <c r="AE252" s="6">
        <f t="shared" si="106"/>
        <v>216.5</v>
      </c>
      <c r="AF252" s="32"/>
      <c r="AG252" s="32"/>
      <c r="AH252" s="6">
        <f t="shared" si="87"/>
        <v>216.5</v>
      </c>
      <c r="AI252" s="63"/>
      <c r="AJ252" s="32"/>
      <c r="AK252" s="6">
        <f t="shared" si="88"/>
        <v>216.5</v>
      </c>
      <c r="AL252" s="6">
        <v>216.5</v>
      </c>
      <c r="AM252" s="6">
        <v>216.5</v>
      </c>
    </row>
    <row r="253" spans="1:42" ht="33.75" hidden="1" customHeight="1">
      <c r="A253" s="1" t="s">
        <v>123</v>
      </c>
      <c r="B253" s="36">
        <v>913</v>
      </c>
      <c r="C253" s="8" t="s">
        <v>14</v>
      </c>
      <c r="D253" s="8" t="s">
        <v>133</v>
      </c>
      <c r="E253" s="8"/>
      <c r="F253" s="6"/>
      <c r="G253" s="6"/>
      <c r="H253" s="6">
        <f t="shared" si="102"/>
        <v>0</v>
      </c>
      <c r="I253" s="6">
        <f>I254</f>
        <v>0</v>
      </c>
      <c r="J253" s="6">
        <f t="shared" si="95"/>
        <v>0</v>
      </c>
      <c r="K253" s="6">
        <f>K254</f>
        <v>0</v>
      </c>
      <c r="L253" s="6">
        <f>L254</f>
        <v>0</v>
      </c>
      <c r="M253" s="6">
        <f t="shared" si="94"/>
        <v>0</v>
      </c>
      <c r="N253" s="6">
        <f>N254</f>
        <v>0</v>
      </c>
      <c r="O253" s="6">
        <f>O254</f>
        <v>0</v>
      </c>
      <c r="P253" s="6">
        <f t="shared" si="98"/>
        <v>0</v>
      </c>
      <c r="Q253" s="6">
        <f>Q254</f>
        <v>0</v>
      </c>
      <c r="R253" s="6">
        <f>R254</f>
        <v>0</v>
      </c>
      <c r="S253" s="6">
        <f t="shared" si="99"/>
        <v>0</v>
      </c>
      <c r="T253" s="6">
        <f>T254</f>
        <v>0</v>
      </c>
      <c r="U253" s="6">
        <f>U254</f>
        <v>0</v>
      </c>
      <c r="V253" s="6">
        <f t="shared" si="90"/>
        <v>0</v>
      </c>
      <c r="W253" s="6">
        <f>W254</f>
        <v>0</v>
      </c>
      <c r="X253" s="6">
        <f>X254</f>
        <v>0</v>
      </c>
      <c r="Y253" s="6">
        <f t="shared" si="91"/>
        <v>0</v>
      </c>
      <c r="Z253" s="6">
        <f>Z254</f>
        <v>0</v>
      </c>
      <c r="AA253" s="6">
        <f>AA254</f>
        <v>0</v>
      </c>
      <c r="AB253" s="6">
        <f t="shared" si="92"/>
        <v>0</v>
      </c>
      <c r="AC253" s="6">
        <f>AC254</f>
        <v>0</v>
      </c>
      <c r="AD253" s="6">
        <f>AD254</f>
        <v>0</v>
      </c>
      <c r="AE253" s="6">
        <f t="shared" si="106"/>
        <v>0</v>
      </c>
      <c r="AF253" s="6">
        <f>AF254</f>
        <v>0</v>
      </c>
      <c r="AG253" s="6">
        <f>AG254</f>
        <v>0</v>
      </c>
      <c r="AH253" s="6">
        <f t="shared" si="87"/>
        <v>0</v>
      </c>
      <c r="AI253" s="6">
        <f>AI254</f>
        <v>0</v>
      </c>
      <c r="AJ253" s="6">
        <f>AJ254</f>
        <v>0</v>
      </c>
      <c r="AK253" s="6">
        <f t="shared" si="88"/>
        <v>0</v>
      </c>
      <c r="AL253" s="6">
        <f>AL254</f>
        <v>0</v>
      </c>
      <c r="AM253" s="6">
        <f>AM254</f>
        <v>0</v>
      </c>
    </row>
    <row r="254" spans="1:42" ht="21" hidden="1" customHeight="1">
      <c r="A254" s="1" t="s">
        <v>19</v>
      </c>
      <c r="B254" s="36">
        <v>913</v>
      </c>
      <c r="C254" s="8" t="s">
        <v>14</v>
      </c>
      <c r="D254" s="8" t="s">
        <v>133</v>
      </c>
      <c r="E254" s="8" t="s">
        <v>20</v>
      </c>
      <c r="F254" s="6"/>
      <c r="G254" s="6"/>
      <c r="H254" s="6">
        <f t="shared" si="102"/>
        <v>0</v>
      </c>
      <c r="I254" s="6"/>
      <c r="J254" s="6">
        <f t="shared" si="95"/>
        <v>0</v>
      </c>
      <c r="K254" s="6"/>
      <c r="L254" s="6"/>
      <c r="M254" s="6">
        <f t="shared" si="94"/>
        <v>0</v>
      </c>
      <c r="N254" s="6"/>
      <c r="O254" s="6"/>
      <c r="P254" s="6">
        <f t="shared" si="98"/>
        <v>0</v>
      </c>
      <c r="Q254" s="6"/>
      <c r="R254" s="6"/>
      <c r="S254" s="6">
        <f t="shared" si="99"/>
        <v>0</v>
      </c>
      <c r="T254" s="6"/>
      <c r="U254" s="6"/>
      <c r="V254" s="6">
        <f t="shared" si="90"/>
        <v>0</v>
      </c>
      <c r="W254" s="6"/>
      <c r="X254" s="6"/>
      <c r="Y254" s="6">
        <f t="shared" si="91"/>
        <v>0</v>
      </c>
      <c r="Z254" s="6"/>
      <c r="AA254" s="6"/>
      <c r="AB254" s="6">
        <f t="shared" si="92"/>
        <v>0</v>
      </c>
      <c r="AC254" s="6"/>
      <c r="AD254" s="6"/>
      <c r="AE254" s="6">
        <f t="shared" si="106"/>
        <v>0</v>
      </c>
      <c r="AF254" s="6"/>
      <c r="AG254" s="6"/>
      <c r="AH254" s="6">
        <f t="shared" si="87"/>
        <v>0</v>
      </c>
      <c r="AI254" s="6"/>
      <c r="AJ254" s="6"/>
      <c r="AK254" s="6">
        <f t="shared" si="88"/>
        <v>0</v>
      </c>
      <c r="AL254" s="6"/>
      <c r="AM254" s="6"/>
    </row>
    <row r="255" spans="1:42" ht="21" hidden="1" customHeight="1">
      <c r="A255" s="65" t="s">
        <v>23</v>
      </c>
      <c r="B255" s="144">
        <v>913</v>
      </c>
      <c r="C255" s="56" t="s">
        <v>24</v>
      </c>
      <c r="D255" s="56"/>
      <c r="E255" s="56"/>
      <c r="F255" s="26"/>
      <c r="G255" s="26"/>
      <c r="H255" s="26">
        <f t="shared" si="102"/>
        <v>0</v>
      </c>
      <c r="I255" s="26">
        <f>I256</f>
        <v>0</v>
      </c>
      <c r="J255" s="26">
        <f t="shared" si="95"/>
        <v>0</v>
      </c>
      <c r="K255" s="26">
        <f>K256</f>
        <v>0</v>
      </c>
      <c r="L255" s="26">
        <f>L256</f>
        <v>0</v>
      </c>
      <c r="M255" s="26">
        <f t="shared" si="94"/>
        <v>0</v>
      </c>
      <c r="N255" s="26">
        <f>N256</f>
        <v>0</v>
      </c>
      <c r="O255" s="26">
        <f>O256</f>
        <v>0</v>
      </c>
      <c r="P255" s="26">
        <f t="shared" si="98"/>
        <v>0</v>
      </c>
      <c r="Q255" s="26">
        <f>Q256</f>
        <v>0</v>
      </c>
      <c r="R255" s="26">
        <f>R256</f>
        <v>0</v>
      </c>
      <c r="S255" s="26">
        <f t="shared" si="99"/>
        <v>0</v>
      </c>
      <c r="T255" s="26">
        <f>T256</f>
        <v>0</v>
      </c>
      <c r="U255" s="26">
        <f>U256</f>
        <v>0</v>
      </c>
      <c r="V255" s="26">
        <f t="shared" si="90"/>
        <v>0</v>
      </c>
      <c r="W255" s="26">
        <f>W256</f>
        <v>0</v>
      </c>
      <c r="X255" s="26">
        <f>X256</f>
        <v>0</v>
      </c>
      <c r="Y255" s="26">
        <f t="shared" si="91"/>
        <v>0</v>
      </c>
      <c r="Z255" s="26">
        <f>Z256</f>
        <v>0</v>
      </c>
      <c r="AA255" s="26">
        <f>AA256</f>
        <v>0</v>
      </c>
      <c r="AB255" s="26">
        <f t="shared" si="92"/>
        <v>0</v>
      </c>
      <c r="AC255" s="26">
        <f>AC256</f>
        <v>0</v>
      </c>
      <c r="AD255" s="26">
        <f>AD256</f>
        <v>0</v>
      </c>
      <c r="AE255" s="26">
        <f t="shared" si="106"/>
        <v>0</v>
      </c>
      <c r="AF255" s="26">
        <f>AF256</f>
        <v>0</v>
      </c>
      <c r="AG255" s="26">
        <f>AG256</f>
        <v>0</v>
      </c>
      <c r="AH255" s="26">
        <f t="shared" si="87"/>
        <v>0</v>
      </c>
      <c r="AI255" s="26">
        <f>AI256</f>
        <v>0</v>
      </c>
      <c r="AJ255" s="26">
        <f>AJ256</f>
        <v>0</v>
      </c>
      <c r="AK255" s="26">
        <f t="shared" si="88"/>
        <v>0</v>
      </c>
      <c r="AL255" s="26">
        <f>AL256</f>
        <v>0</v>
      </c>
      <c r="AM255" s="26">
        <f>AM256</f>
        <v>0</v>
      </c>
    </row>
    <row r="256" spans="1:42" ht="33.75" hidden="1" customHeight="1">
      <c r="A256" s="1" t="s">
        <v>123</v>
      </c>
      <c r="B256" s="88">
        <v>913</v>
      </c>
      <c r="C256" s="8" t="s">
        <v>24</v>
      </c>
      <c r="D256" s="8" t="s">
        <v>155</v>
      </c>
      <c r="E256" s="8"/>
      <c r="F256" s="6"/>
      <c r="G256" s="6"/>
      <c r="H256" s="6">
        <f t="shared" si="102"/>
        <v>0</v>
      </c>
      <c r="I256" s="6">
        <f>I257+I261</f>
        <v>0</v>
      </c>
      <c r="J256" s="6">
        <f t="shared" si="95"/>
        <v>0</v>
      </c>
      <c r="K256" s="6">
        <f>K257+K261</f>
        <v>0</v>
      </c>
      <c r="L256" s="6">
        <f>L257+L261</f>
        <v>0</v>
      </c>
      <c r="M256" s="6">
        <f t="shared" si="94"/>
        <v>0</v>
      </c>
      <c r="N256" s="6">
        <f>N257+N261</f>
        <v>0</v>
      </c>
      <c r="O256" s="6">
        <f>O257+O261</f>
        <v>0</v>
      </c>
      <c r="P256" s="6">
        <f t="shared" si="98"/>
        <v>0</v>
      </c>
      <c r="Q256" s="6">
        <f>Q257+Q261</f>
        <v>0</v>
      </c>
      <c r="R256" s="6">
        <f>R257+R261</f>
        <v>0</v>
      </c>
      <c r="S256" s="6">
        <f t="shared" si="99"/>
        <v>0</v>
      </c>
      <c r="T256" s="6">
        <f>T257+T261</f>
        <v>0</v>
      </c>
      <c r="U256" s="6">
        <f>U257+U261</f>
        <v>0</v>
      </c>
      <c r="V256" s="6">
        <f t="shared" si="90"/>
        <v>0</v>
      </c>
      <c r="W256" s="6">
        <f>W257+W261</f>
        <v>0</v>
      </c>
      <c r="X256" s="6">
        <f>X257+X261</f>
        <v>0</v>
      </c>
      <c r="Y256" s="6">
        <f t="shared" si="91"/>
        <v>0</v>
      </c>
      <c r="Z256" s="6">
        <f>Z257+Z261</f>
        <v>0</v>
      </c>
      <c r="AA256" s="6">
        <f>AA257+AA261</f>
        <v>0</v>
      </c>
      <c r="AB256" s="6">
        <f t="shared" si="92"/>
        <v>0</v>
      </c>
      <c r="AC256" s="6">
        <f>AC257+AC261</f>
        <v>0</v>
      </c>
      <c r="AD256" s="6">
        <f>AD257+AD261</f>
        <v>0</v>
      </c>
      <c r="AE256" s="6">
        <f t="shared" si="106"/>
        <v>0</v>
      </c>
      <c r="AF256" s="6">
        <f>AF257+AF261</f>
        <v>0</v>
      </c>
      <c r="AG256" s="6">
        <f>AG257+AG261</f>
        <v>0</v>
      </c>
      <c r="AH256" s="6">
        <f t="shared" si="87"/>
        <v>0</v>
      </c>
      <c r="AI256" s="6">
        <f>AI257+AI261</f>
        <v>0</v>
      </c>
      <c r="AJ256" s="6">
        <f>AJ257+AJ261</f>
        <v>0</v>
      </c>
      <c r="AK256" s="6">
        <f t="shared" si="88"/>
        <v>0</v>
      </c>
      <c r="AL256" s="6">
        <f>AL257+AL261</f>
        <v>0</v>
      </c>
      <c r="AM256" s="6">
        <f>AM257+AM261</f>
        <v>0</v>
      </c>
    </row>
    <row r="257" spans="1:39" ht="45.75" hidden="1" customHeight="1">
      <c r="A257" s="67" t="s">
        <v>129</v>
      </c>
      <c r="B257" s="88">
        <v>913</v>
      </c>
      <c r="C257" s="8" t="s">
        <v>24</v>
      </c>
      <c r="D257" s="8" t="s">
        <v>184</v>
      </c>
      <c r="E257" s="8"/>
      <c r="F257" s="6"/>
      <c r="G257" s="6"/>
      <c r="H257" s="6">
        <f t="shared" si="102"/>
        <v>0</v>
      </c>
      <c r="I257" s="6">
        <f>I258</f>
        <v>0</v>
      </c>
      <c r="J257" s="6">
        <f t="shared" si="95"/>
        <v>0</v>
      </c>
      <c r="K257" s="6">
        <f>K258</f>
        <v>0</v>
      </c>
      <c r="L257" s="6">
        <f>L258</f>
        <v>0</v>
      </c>
      <c r="M257" s="6">
        <f t="shared" si="94"/>
        <v>0</v>
      </c>
      <c r="N257" s="6">
        <f>N258</f>
        <v>0</v>
      </c>
      <c r="O257" s="6">
        <f>O258</f>
        <v>0</v>
      </c>
      <c r="P257" s="6">
        <f t="shared" si="98"/>
        <v>0</v>
      </c>
      <c r="Q257" s="6">
        <f>Q258</f>
        <v>0</v>
      </c>
      <c r="R257" s="6">
        <f>R258</f>
        <v>0</v>
      </c>
      <c r="S257" s="6">
        <f t="shared" si="99"/>
        <v>0</v>
      </c>
      <c r="T257" s="6">
        <f>T258</f>
        <v>0</v>
      </c>
      <c r="U257" s="6">
        <f>U258</f>
        <v>0</v>
      </c>
      <c r="V257" s="6">
        <f t="shared" si="90"/>
        <v>0</v>
      </c>
      <c r="W257" s="6">
        <f>W258</f>
        <v>0</v>
      </c>
      <c r="X257" s="6">
        <f>X258</f>
        <v>0</v>
      </c>
      <c r="Y257" s="6">
        <f t="shared" si="91"/>
        <v>0</v>
      </c>
      <c r="Z257" s="6">
        <f>Z258</f>
        <v>0</v>
      </c>
      <c r="AA257" s="6">
        <f>AA258</f>
        <v>0</v>
      </c>
      <c r="AB257" s="6">
        <f t="shared" si="92"/>
        <v>0</v>
      </c>
      <c r="AC257" s="6">
        <f>AC258</f>
        <v>0</v>
      </c>
      <c r="AD257" s="6">
        <f>AD258</f>
        <v>0</v>
      </c>
      <c r="AE257" s="6">
        <f t="shared" si="106"/>
        <v>0</v>
      </c>
      <c r="AF257" s="6">
        <f>AF258</f>
        <v>0</v>
      </c>
      <c r="AG257" s="6">
        <f>AG258</f>
        <v>0</v>
      </c>
      <c r="AH257" s="6">
        <f t="shared" si="87"/>
        <v>0</v>
      </c>
      <c r="AI257" s="6">
        <f>AI258</f>
        <v>0</v>
      </c>
      <c r="AJ257" s="6">
        <f>AJ258</f>
        <v>0</v>
      </c>
      <c r="AK257" s="6">
        <f t="shared" si="88"/>
        <v>0</v>
      </c>
      <c r="AL257" s="6">
        <f>AL258</f>
        <v>0</v>
      </c>
      <c r="AM257" s="6">
        <f>AM258</f>
        <v>0</v>
      </c>
    </row>
    <row r="258" spans="1:39" ht="21" hidden="1" customHeight="1">
      <c r="A258" s="1" t="s">
        <v>114</v>
      </c>
      <c r="B258" s="88">
        <v>913</v>
      </c>
      <c r="C258" s="8" t="s">
        <v>24</v>
      </c>
      <c r="D258" s="8" t="s">
        <v>184</v>
      </c>
      <c r="E258" s="8" t="s">
        <v>27</v>
      </c>
      <c r="F258" s="6"/>
      <c r="G258" s="6"/>
      <c r="H258" s="6">
        <f t="shared" si="102"/>
        <v>0</v>
      </c>
      <c r="I258" s="6"/>
      <c r="J258" s="6">
        <f t="shared" si="95"/>
        <v>0</v>
      </c>
      <c r="K258" s="6"/>
      <c r="L258" s="6"/>
      <c r="M258" s="6">
        <f t="shared" si="94"/>
        <v>0</v>
      </c>
      <c r="N258" s="6"/>
      <c r="O258" s="6"/>
      <c r="P258" s="6">
        <f t="shared" si="98"/>
        <v>0</v>
      </c>
      <c r="Q258" s="6"/>
      <c r="R258" s="6"/>
      <c r="S258" s="6">
        <f t="shared" si="99"/>
        <v>0</v>
      </c>
      <c r="T258" s="6"/>
      <c r="U258" s="6"/>
      <c r="V258" s="6">
        <f t="shared" si="90"/>
        <v>0</v>
      </c>
      <c r="W258" s="6"/>
      <c r="X258" s="6"/>
      <c r="Y258" s="6">
        <f t="shared" si="91"/>
        <v>0</v>
      </c>
      <c r="Z258" s="6"/>
      <c r="AA258" s="6"/>
      <c r="AB258" s="6">
        <f t="shared" si="92"/>
        <v>0</v>
      </c>
      <c r="AC258" s="6"/>
      <c r="AD258" s="6"/>
      <c r="AE258" s="6">
        <f t="shared" si="106"/>
        <v>0</v>
      </c>
      <c r="AF258" s="6"/>
      <c r="AG258" s="6"/>
      <c r="AH258" s="6">
        <f t="shared" si="87"/>
        <v>0</v>
      </c>
      <c r="AI258" s="6"/>
      <c r="AJ258" s="6"/>
      <c r="AK258" s="6">
        <f t="shared" si="88"/>
        <v>0</v>
      </c>
      <c r="AL258" s="6"/>
      <c r="AM258" s="6"/>
    </row>
    <row r="259" spans="1:39" ht="21" hidden="1" customHeight="1">
      <c r="A259" s="1" t="s">
        <v>19</v>
      </c>
      <c r="B259" s="88">
        <v>913</v>
      </c>
      <c r="C259" s="8" t="s">
        <v>24</v>
      </c>
      <c r="D259" s="8" t="s">
        <v>184</v>
      </c>
      <c r="E259" s="8" t="s">
        <v>20</v>
      </c>
      <c r="F259" s="6"/>
      <c r="G259" s="6"/>
      <c r="H259" s="6">
        <f t="shared" si="102"/>
        <v>0</v>
      </c>
      <c r="I259" s="6"/>
      <c r="J259" s="6">
        <f t="shared" si="95"/>
        <v>0</v>
      </c>
      <c r="K259" s="6"/>
      <c r="L259" s="6"/>
      <c r="M259" s="6">
        <f t="shared" si="94"/>
        <v>0</v>
      </c>
      <c r="N259" s="6"/>
      <c r="O259" s="6"/>
      <c r="P259" s="6">
        <f t="shared" si="98"/>
        <v>0</v>
      </c>
      <c r="Q259" s="6"/>
      <c r="R259" s="6"/>
      <c r="S259" s="6">
        <f t="shared" si="99"/>
        <v>0</v>
      </c>
      <c r="T259" s="6"/>
      <c r="U259" s="6"/>
      <c r="V259" s="6">
        <f t="shared" si="90"/>
        <v>0</v>
      </c>
      <c r="W259" s="6"/>
      <c r="X259" s="6"/>
      <c r="Y259" s="6">
        <f t="shared" si="91"/>
        <v>0</v>
      </c>
      <c r="Z259" s="6"/>
      <c r="AA259" s="6"/>
      <c r="AB259" s="6">
        <f t="shared" si="92"/>
        <v>0</v>
      </c>
      <c r="AC259" s="6"/>
      <c r="AD259" s="6"/>
      <c r="AE259" s="6">
        <f t="shared" si="106"/>
        <v>0</v>
      </c>
      <c r="AF259" s="6"/>
      <c r="AG259" s="6"/>
      <c r="AH259" s="6">
        <f t="shared" si="87"/>
        <v>0</v>
      </c>
      <c r="AI259" s="6"/>
      <c r="AJ259" s="6"/>
      <c r="AK259" s="6">
        <f t="shared" si="88"/>
        <v>0</v>
      </c>
      <c r="AL259" s="6"/>
      <c r="AM259" s="6"/>
    </row>
    <row r="260" spans="1:39" ht="46.5" hidden="1" customHeight="1">
      <c r="A260" s="67" t="s">
        <v>130</v>
      </c>
      <c r="B260" s="88">
        <v>913</v>
      </c>
      <c r="C260" s="8" t="s">
        <v>24</v>
      </c>
      <c r="D260" s="8" t="s">
        <v>124</v>
      </c>
      <c r="E260" s="8"/>
      <c r="F260" s="6"/>
      <c r="G260" s="6"/>
      <c r="H260" s="6">
        <f t="shared" si="102"/>
        <v>0</v>
      </c>
      <c r="I260" s="6">
        <f>I261</f>
        <v>0</v>
      </c>
      <c r="J260" s="6">
        <f t="shared" si="95"/>
        <v>0</v>
      </c>
      <c r="K260" s="6">
        <f>K261</f>
        <v>0</v>
      </c>
      <c r="L260" s="6">
        <f>L261</f>
        <v>0</v>
      </c>
      <c r="M260" s="6">
        <f t="shared" si="94"/>
        <v>0</v>
      </c>
      <c r="N260" s="6">
        <f>N261</f>
        <v>0</v>
      </c>
      <c r="O260" s="6">
        <f>O261</f>
        <v>0</v>
      </c>
      <c r="P260" s="6">
        <f t="shared" si="98"/>
        <v>0</v>
      </c>
      <c r="Q260" s="6">
        <f>Q261</f>
        <v>0</v>
      </c>
      <c r="R260" s="6">
        <f>R261</f>
        <v>0</v>
      </c>
      <c r="S260" s="6">
        <f t="shared" si="99"/>
        <v>0</v>
      </c>
      <c r="T260" s="6">
        <f>T261</f>
        <v>0</v>
      </c>
      <c r="U260" s="6">
        <f>U261</f>
        <v>0</v>
      </c>
      <c r="V260" s="6">
        <f t="shared" si="90"/>
        <v>0</v>
      </c>
      <c r="W260" s="6">
        <f>W261</f>
        <v>0</v>
      </c>
      <c r="X260" s="6">
        <f>X261</f>
        <v>0</v>
      </c>
      <c r="Y260" s="6">
        <f t="shared" si="91"/>
        <v>0</v>
      </c>
      <c r="Z260" s="6">
        <f>Z261</f>
        <v>0</v>
      </c>
      <c r="AA260" s="6">
        <f>AA261</f>
        <v>0</v>
      </c>
      <c r="AB260" s="6">
        <f t="shared" si="92"/>
        <v>0</v>
      </c>
      <c r="AC260" s="6">
        <f>AC261</f>
        <v>0</v>
      </c>
      <c r="AD260" s="6">
        <f>AD261</f>
        <v>0</v>
      </c>
      <c r="AE260" s="6">
        <f t="shared" si="106"/>
        <v>0</v>
      </c>
      <c r="AF260" s="6">
        <f>AF261</f>
        <v>0</v>
      </c>
      <c r="AG260" s="6">
        <f>AG261</f>
        <v>0</v>
      </c>
      <c r="AH260" s="6">
        <f t="shared" si="87"/>
        <v>0</v>
      </c>
      <c r="AI260" s="6">
        <f>AI261</f>
        <v>0</v>
      </c>
      <c r="AJ260" s="6">
        <f>AJ261</f>
        <v>0</v>
      </c>
      <c r="AK260" s="6">
        <f t="shared" si="88"/>
        <v>0</v>
      </c>
      <c r="AL260" s="6">
        <f>AL261</f>
        <v>0</v>
      </c>
      <c r="AM260" s="6">
        <f>AM261</f>
        <v>0</v>
      </c>
    </row>
    <row r="261" spans="1:39" ht="21.75" hidden="1" customHeight="1">
      <c r="A261" s="1" t="s">
        <v>114</v>
      </c>
      <c r="B261" s="88">
        <v>913</v>
      </c>
      <c r="C261" s="8" t="s">
        <v>24</v>
      </c>
      <c r="D261" s="8" t="s">
        <v>124</v>
      </c>
      <c r="E261" s="8" t="s">
        <v>27</v>
      </c>
      <c r="F261" s="6"/>
      <c r="G261" s="6"/>
      <c r="H261" s="6">
        <f t="shared" si="102"/>
        <v>0</v>
      </c>
      <c r="I261" s="6"/>
      <c r="J261" s="6">
        <f t="shared" si="95"/>
        <v>0</v>
      </c>
      <c r="K261" s="6"/>
      <c r="L261" s="6"/>
      <c r="M261" s="6">
        <f t="shared" si="94"/>
        <v>0</v>
      </c>
      <c r="N261" s="6"/>
      <c r="O261" s="6"/>
      <c r="P261" s="6">
        <f t="shared" si="98"/>
        <v>0</v>
      </c>
      <c r="Q261" s="6"/>
      <c r="R261" s="6"/>
      <c r="S261" s="6">
        <f t="shared" si="99"/>
        <v>0</v>
      </c>
      <c r="T261" s="6"/>
      <c r="U261" s="6"/>
      <c r="V261" s="6">
        <f t="shared" si="90"/>
        <v>0</v>
      </c>
      <c r="W261" s="6"/>
      <c r="X261" s="6"/>
      <c r="Y261" s="6">
        <f t="shared" si="91"/>
        <v>0</v>
      </c>
      <c r="Z261" s="6"/>
      <c r="AA261" s="6"/>
      <c r="AB261" s="6">
        <f t="shared" si="92"/>
        <v>0</v>
      </c>
      <c r="AC261" s="6"/>
      <c r="AD261" s="6"/>
      <c r="AE261" s="6">
        <f t="shared" si="106"/>
        <v>0</v>
      </c>
      <c r="AF261" s="6"/>
      <c r="AG261" s="6"/>
      <c r="AH261" s="6">
        <f t="shared" si="87"/>
        <v>0</v>
      </c>
      <c r="AI261" s="6"/>
      <c r="AJ261" s="6"/>
      <c r="AK261" s="6">
        <f t="shared" si="88"/>
        <v>0</v>
      </c>
      <c r="AL261" s="6"/>
      <c r="AM261" s="6"/>
    </row>
    <row r="262" spans="1:39" ht="21" hidden="1" customHeight="1">
      <c r="A262" s="1"/>
      <c r="B262" s="88"/>
      <c r="C262" s="8"/>
      <c r="D262" s="8"/>
      <c r="E262" s="8"/>
      <c r="F262" s="6"/>
      <c r="G262" s="6"/>
      <c r="H262" s="6">
        <f t="shared" si="102"/>
        <v>0</v>
      </c>
      <c r="I262" s="6"/>
      <c r="J262" s="6">
        <f t="shared" si="95"/>
        <v>0</v>
      </c>
      <c r="K262" s="6"/>
      <c r="L262" s="6"/>
      <c r="M262" s="6">
        <f t="shared" si="94"/>
        <v>0</v>
      </c>
      <c r="N262" s="6"/>
      <c r="O262" s="6"/>
      <c r="P262" s="6">
        <f t="shared" si="98"/>
        <v>0</v>
      </c>
      <c r="Q262" s="6"/>
      <c r="R262" s="6"/>
      <c r="S262" s="6">
        <f t="shared" si="99"/>
        <v>0</v>
      </c>
      <c r="T262" s="6"/>
      <c r="U262" s="6"/>
      <c r="V262" s="6">
        <f t="shared" si="90"/>
        <v>0</v>
      </c>
      <c r="W262" s="6"/>
      <c r="X262" s="6"/>
      <c r="Y262" s="6">
        <f t="shared" si="91"/>
        <v>0</v>
      </c>
      <c r="Z262" s="6"/>
      <c r="AA262" s="6"/>
      <c r="AB262" s="6">
        <f t="shared" si="92"/>
        <v>0</v>
      </c>
      <c r="AC262" s="6"/>
      <c r="AD262" s="6"/>
      <c r="AE262" s="6">
        <f t="shared" si="106"/>
        <v>0</v>
      </c>
      <c r="AF262" s="6"/>
      <c r="AG262" s="6"/>
      <c r="AH262" s="6">
        <f t="shared" si="87"/>
        <v>0</v>
      </c>
      <c r="AI262" s="6"/>
      <c r="AJ262" s="6"/>
      <c r="AK262" s="6">
        <f t="shared" si="88"/>
        <v>0</v>
      </c>
      <c r="AL262" s="6"/>
      <c r="AM262" s="6"/>
    </row>
    <row r="263" spans="1:39" ht="21.75" customHeight="1">
      <c r="A263" s="1"/>
      <c r="B263" s="23"/>
      <c r="C263" s="8"/>
      <c r="D263" s="8"/>
      <c r="E263" s="8"/>
      <c r="F263" s="6"/>
      <c r="G263" s="6"/>
      <c r="H263" s="6"/>
      <c r="I263" s="6"/>
      <c r="J263" s="6">
        <f t="shared" si="95"/>
        <v>0</v>
      </c>
      <c r="K263" s="6"/>
      <c r="L263" s="6"/>
      <c r="M263" s="6">
        <f t="shared" si="94"/>
        <v>0</v>
      </c>
      <c r="N263" s="6"/>
      <c r="O263" s="6"/>
      <c r="P263" s="6"/>
      <c r="Q263" s="6"/>
      <c r="R263" s="6"/>
      <c r="S263" s="6"/>
      <c r="T263" s="6"/>
      <c r="U263" s="6"/>
      <c r="V263" s="6">
        <f t="shared" si="90"/>
        <v>0</v>
      </c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</row>
    <row r="264" spans="1:39" s="53" customFormat="1" ht="33.75" hidden="1" customHeight="1">
      <c r="A264" s="65" t="s">
        <v>28</v>
      </c>
      <c r="B264" s="89">
        <v>913</v>
      </c>
      <c r="C264" s="56" t="s">
        <v>29</v>
      </c>
      <c r="D264" s="56"/>
      <c r="E264" s="56"/>
      <c r="F264" s="130">
        <f>F265+F269</f>
        <v>0</v>
      </c>
      <c r="G264" s="130"/>
      <c r="H264" s="6">
        <f t="shared" si="102"/>
        <v>0</v>
      </c>
      <c r="I264" s="26">
        <f>I265+I269</f>
        <v>0</v>
      </c>
      <c r="J264" s="6">
        <f t="shared" si="95"/>
        <v>0</v>
      </c>
      <c r="K264" s="26">
        <f>K265+K269</f>
        <v>0</v>
      </c>
      <c r="L264" s="26">
        <f>L265+L269</f>
        <v>0</v>
      </c>
      <c r="M264" s="6">
        <f t="shared" si="94"/>
        <v>0</v>
      </c>
      <c r="N264" s="26">
        <f>N265+N269</f>
        <v>0</v>
      </c>
      <c r="O264" s="26">
        <f>O265+O269</f>
        <v>0</v>
      </c>
      <c r="P264" s="26">
        <f t="shared" si="98"/>
        <v>0</v>
      </c>
      <c r="Q264" s="26">
        <f>Q265+Q269</f>
        <v>0</v>
      </c>
      <c r="R264" s="26">
        <f>R265+R269</f>
        <v>0</v>
      </c>
      <c r="S264" s="26">
        <f t="shared" si="99"/>
        <v>0</v>
      </c>
      <c r="T264" s="26">
        <f>T265+T269</f>
        <v>0</v>
      </c>
      <c r="U264" s="26">
        <f>U265+U269</f>
        <v>0</v>
      </c>
      <c r="V264" s="24">
        <f t="shared" si="90"/>
        <v>0</v>
      </c>
      <c r="W264" s="26">
        <f>W265+W269</f>
        <v>0</v>
      </c>
      <c r="X264" s="26">
        <f>X265+X269</f>
        <v>0</v>
      </c>
      <c r="Y264" s="24">
        <f t="shared" si="91"/>
        <v>0</v>
      </c>
      <c r="Z264" s="26">
        <f>Z265+Z269</f>
        <v>0</v>
      </c>
      <c r="AA264" s="26">
        <f>AA265+AA269</f>
        <v>0</v>
      </c>
      <c r="AB264" s="6">
        <f t="shared" si="92"/>
        <v>0</v>
      </c>
      <c r="AC264" s="26">
        <f>AC265+AC269</f>
        <v>0</v>
      </c>
      <c r="AD264" s="26">
        <f>AD265+AD269</f>
        <v>0</v>
      </c>
      <c r="AE264" s="26">
        <f t="shared" si="106"/>
        <v>0</v>
      </c>
      <c r="AF264" s="26">
        <f>AF265+AF269</f>
        <v>0</v>
      </c>
      <c r="AG264" s="26">
        <f>AG265+AG269</f>
        <v>0</v>
      </c>
      <c r="AH264" s="24">
        <f t="shared" si="87"/>
        <v>0</v>
      </c>
      <c r="AI264" s="26">
        <f>AI265+AI269</f>
        <v>0</v>
      </c>
      <c r="AJ264" s="26">
        <f>AJ265+AJ269</f>
        <v>0</v>
      </c>
      <c r="AK264" s="24">
        <f t="shared" si="88"/>
        <v>0</v>
      </c>
      <c r="AL264" s="26">
        <f>AL265+AL269</f>
        <v>0</v>
      </c>
      <c r="AM264" s="26">
        <f>AM265+AM269</f>
        <v>0</v>
      </c>
    </row>
    <row r="265" spans="1:39" ht="44.25" hidden="1" customHeight="1">
      <c r="A265" s="58" t="s">
        <v>362</v>
      </c>
      <c r="B265" s="89">
        <v>913</v>
      </c>
      <c r="C265" s="56" t="s">
        <v>355</v>
      </c>
      <c r="D265" s="141"/>
      <c r="E265" s="141"/>
      <c r="F265" s="217">
        <f>F266</f>
        <v>0</v>
      </c>
      <c r="G265" s="217"/>
      <c r="H265" s="26">
        <f t="shared" si="102"/>
        <v>0</v>
      </c>
      <c r="I265" s="26">
        <f>I266</f>
        <v>0</v>
      </c>
      <c r="J265" s="26">
        <f t="shared" si="95"/>
        <v>0</v>
      </c>
      <c r="K265" s="26">
        <f>K266</f>
        <v>0</v>
      </c>
      <c r="L265" s="26">
        <f>L266</f>
        <v>0</v>
      </c>
      <c r="M265" s="26">
        <f t="shared" si="94"/>
        <v>0</v>
      </c>
      <c r="N265" s="26">
        <f>N266</f>
        <v>0</v>
      </c>
      <c r="O265" s="26">
        <f>O266</f>
        <v>0</v>
      </c>
      <c r="P265" s="26">
        <f t="shared" si="98"/>
        <v>0</v>
      </c>
      <c r="Q265" s="26">
        <f>Q266</f>
        <v>0</v>
      </c>
      <c r="R265" s="26">
        <f>R266</f>
        <v>0</v>
      </c>
      <c r="S265" s="26">
        <f t="shared" si="99"/>
        <v>0</v>
      </c>
      <c r="T265" s="26">
        <f>T266</f>
        <v>0</v>
      </c>
      <c r="U265" s="26">
        <f>U266</f>
        <v>0</v>
      </c>
      <c r="V265" s="26">
        <f t="shared" si="90"/>
        <v>0</v>
      </c>
      <c r="W265" s="26">
        <f>W266</f>
        <v>0</v>
      </c>
      <c r="X265" s="26">
        <f>X266</f>
        <v>0</v>
      </c>
      <c r="Y265" s="26">
        <f t="shared" si="91"/>
        <v>0</v>
      </c>
      <c r="Z265" s="26">
        <f>Z266</f>
        <v>0</v>
      </c>
      <c r="AA265" s="26">
        <f>AA266</f>
        <v>0</v>
      </c>
      <c r="AB265" s="26">
        <f t="shared" si="92"/>
        <v>0</v>
      </c>
      <c r="AC265" s="26">
        <f>AC266</f>
        <v>0</v>
      </c>
      <c r="AD265" s="26">
        <f>AD266</f>
        <v>0</v>
      </c>
      <c r="AE265" s="26">
        <f t="shared" si="106"/>
        <v>0</v>
      </c>
      <c r="AF265" s="26">
        <f>AF266</f>
        <v>0</v>
      </c>
      <c r="AG265" s="26">
        <f>AG266</f>
        <v>0</v>
      </c>
      <c r="AH265" s="26">
        <f t="shared" si="87"/>
        <v>0</v>
      </c>
      <c r="AI265" s="26">
        <f>AI266</f>
        <v>0</v>
      </c>
      <c r="AJ265" s="26">
        <f>AJ266</f>
        <v>0</v>
      </c>
      <c r="AK265" s="26">
        <f t="shared" si="88"/>
        <v>0</v>
      </c>
      <c r="AL265" s="26">
        <f>AL266</f>
        <v>0</v>
      </c>
      <c r="AM265" s="26">
        <f>AM266</f>
        <v>0</v>
      </c>
    </row>
    <row r="266" spans="1:39" ht="104.25" hidden="1" customHeight="1">
      <c r="A266" s="173" t="s">
        <v>294</v>
      </c>
      <c r="B266" s="200">
        <v>913</v>
      </c>
      <c r="C266" s="184" t="s">
        <v>355</v>
      </c>
      <c r="D266" s="181" t="s">
        <v>157</v>
      </c>
      <c r="E266" s="181"/>
      <c r="F266" s="182">
        <f>F267</f>
        <v>0</v>
      </c>
      <c r="G266" s="182"/>
      <c r="H266" s="182">
        <f t="shared" si="102"/>
        <v>0</v>
      </c>
      <c r="I266" s="182">
        <f>I267+I268</f>
        <v>0</v>
      </c>
      <c r="J266" s="182">
        <f t="shared" si="95"/>
        <v>0</v>
      </c>
      <c r="K266" s="182">
        <f>K267+K268</f>
        <v>0</v>
      </c>
      <c r="L266" s="182">
        <f>L267+L268</f>
        <v>0</v>
      </c>
      <c r="M266" s="182">
        <f t="shared" si="94"/>
        <v>0</v>
      </c>
      <c r="N266" s="182">
        <f>N267+N268</f>
        <v>0</v>
      </c>
      <c r="O266" s="182">
        <f>O267+O268</f>
        <v>0</v>
      </c>
      <c r="P266" s="182">
        <f t="shared" si="98"/>
        <v>0</v>
      </c>
      <c r="Q266" s="182">
        <f>Q267+Q268</f>
        <v>0</v>
      </c>
      <c r="R266" s="182">
        <f>R267+R268</f>
        <v>0</v>
      </c>
      <c r="S266" s="182">
        <f t="shared" si="99"/>
        <v>0</v>
      </c>
      <c r="T266" s="182">
        <f>T267+T268</f>
        <v>0</v>
      </c>
      <c r="U266" s="182">
        <f>U267+U268</f>
        <v>0</v>
      </c>
      <c r="V266" s="182">
        <f t="shared" si="90"/>
        <v>0</v>
      </c>
      <c r="W266" s="182">
        <f>W267+W268</f>
        <v>0</v>
      </c>
      <c r="X266" s="182">
        <f>X267+X268</f>
        <v>0</v>
      </c>
      <c r="Y266" s="182">
        <f t="shared" si="91"/>
        <v>0</v>
      </c>
      <c r="Z266" s="182">
        <f>Z267+Z268</f>
        <v>0</v>
      </c>
      <c r="AA266" s="182">
        <f>AA267+AA268</f>
        <v>0</v>
      </c>
      <c r="AB266" s="182">
        <f t="shared" si="92"/>
        <v>0</v>
      </c>
      <c r="AC266" s="182">
        <f>AC267+AC268</f>
        <v>0</v>
      </c>
      <c r="AD266" s="182">
        <f>AD267+AD268</f>
        <v>0</v>
      </c>
      <c r="AE266" s="182">
        <f t="shared" si="106"/>
        <v>0</v>
      </c>
      <c r="AF266" s="182">
        <f>AF267+AF268</f>
        <v>0</v>
      </c>
      <c r="AG266" s="182">
        <f>AG267+AG268</f>
        <v>0</v>
      </c>
      <c r="AH266" s="182">
        <f t="shared" si="87"/>
        <v>0</v>
      </c>
      <c r="AI266" s="182">
        <f>AI267+AI268</f>
        <v>0</v>
      </c>
      <c r="AJ266" s="182">
        <f>AJ267+AJ268</f>
        <v>0</v>
      </c>
      <c r="AK266" s="182">
        <f t="shared" si="88"/>
        <v>0</v>
      </c>
      <c r="AL266" s="182">
        <f>AL267+AL268</f>
        <v>0</v>
      </c>
      <c r="AM266" s="182">
        <f>AM267+AM268</f>
        <v>0</v>
      </c>
    </row>
    <row r="267" spans="1:39" ht="33.75" hidden="1" customHeight="1">
      <c r="A267" s="7" t="s">
        <v>10</v>
      </c>
      <c r="B267" s="90">
        <v>913</v>
      </c>
      <c r="C267" s="8" t="s">
        <v>355</v>
      </c>
      <c r="D267" s="8" t="s">
        <v>157</v>
      </c>
      <c r="E267" s="8" t="s">
        <v>11</v>
      </c>
      <c r="F267" s="6"/>
      <c r="G267" s="6"/>
      <c r="H267" s="6">
        <f t="shared" si="102"/>
        <v>0</v>
      </c>
      <c r="I267" s="6"/>
      <c r="J267" s="6">
        <f t="shared" si="95"/>
        <v>0</v>
      </c>
      <c r="K267" s="6"/>
      <c r="L267" s="6"/>
      <c r="M267" s="6">
        <f t="shared" si="94"/>
        <v>0</v>
      </c>
      <c r="N267" s="6"/>
      <c r="O267" s="6"/>
      <c r="P267" s="6">
        <f t="shared" si="98"/>
        <v>0</v>
      </c>
      <c r="Q267" s="6"/>
      <c r="R267" s="6"/>
      <c r="S267" s="6">
        <f t="shared" si="99"/>
        <v>0</v>
      </c>
      <c r="T267" s="6"/>
      <c r="U267" s="6"/>
      <c r="V267" s="6">
        <f t="shared" si="90"/>
        <v>0</v>
      </c>
      <c r="W267" s="6"/>
      <c r="X267" s="6"/>
      <c r="Y267" s="6">
        <f t="shared" si="91"/>
        <v>0</v>
      </c>
      <c r="Z267" s="6"/>
      <c r="AA267" s="6"/>
      <c r="AB267" s="6">
        <f t="shared" si="92"/>
        <v>0</v>
      </c>
      <c r="AC267" s="6"/>
      <c r="AD267" s="6"/>
      <c r="AE267" s="6">
        <f t="shared" si="106"/>
        <v>0</v>
      </c>
      <c r="AF267" s="6"/>
      <c r="AG267" s="6"/>
      <c r="AH267" s="6">
        <f t="shared" si="87"/>
        <v>0</v>
      </c>
      <c r="AI267" s="6"/>
      <c r="AJ267" s="6"/>
      <c r="AK267" s="6">
        <f t="shared" si="88"/>
        <v>0</v>
      </c>
      <c r="AL267" s="6"/>
      <c r="AM267" s="6">
        <v>0</v>
      </c>
    </row>
    <row r="268" spans="1:39" ht="33.75" hidden="1" customHeight="1">
      <c r="A268" s="7" t="s">
        <v>90</v>
      </c>
      <c r="B268" s="90">
        <v>913</v>
      </c>
      <c r="C268" s="8" t="s">
        <v>355</v>
      </c>
      <c r="D268" s="8" t="s">
        <v>157</v>
      </c>
      <c r="E268" s="8" t="s">
        <v>27</v>
      </c>
      <c r="F268" s="6"/>
      <c r="G268" s="6"/>
      <c r="H268" s="6">
        <f t="shared" si="102"/>
        <v>0</v>
      </c>
      <c r="I268" s="6"/>
      <c r="J268" s="6">
        <f t="shared" si="95"/>
        <v>0</v>
      </c>
      <c r="K268" s="6"/>
      <c r="L268" s="6"/>
      <c r="M268" s="6">
        <f t="shared" si="94"/>
        <v>0</v>
      </c>
      <c r="N268" s="6"/>
      <c r="O268" s="6"/>
      <c r="P268" s="6">
        <f t="shared" si="98"/>
        <v>0</v>
      </c>
      <c r="Q268" s="6"/>
      <c r="R268" s="6"/>
      <c r="S268" s="6">
        <f t="shared" si="99"/>
        <v>0</v>
      </c>
      <c r="T268" s="6"/>
      <c r="U268" s="6"/>
      <c r="V268" s="6">
        <f t="shared" si="90"/>
        <v>0</v>
      </c>
      <c r="W268" s="6"/>
      <c r="X268" s="6"/>
      <c r="Y268" s="6">
        <f t="shared" si="91"/>
        <v>0</v>
      </c>
      <c r="Z268" s="6"/>
      <c r="AA268" s="6"/>
      <c r="AB268" s="6">
        <f t="shared" si="92"/>
        <v>0</v>
      </c>
      <c r="AC268" s="6"/>
      <c r="AD268" s="6"/>
      <c r="AE268" s="6">
        <f t="shared" si="106"/>
        <v>0</v>
      </c>
      <c r="AF268" s="6"/>
      <c r="AG268" s="6"/>
      <c r="AH268" s="6">
        <f t="shared" si="87"/>
        <v>0</v>
      </c>
      <c r="AI268" s="6"/>
      <c r="AJ268" s="6"/>
      <c r="AK268" s="6">
        <f t="shared" si="88"/>
        <v>0</v>
      </c>
      <c r="AL268" s="6"/>
      <c r="AM268" s="6"/>
    </row>
    <row r="269" spans="1:39" ht="33.75" hidden="1" customHeight="1">
      <c r="A269" s="58" t="s">
        <v>31</v>
      </c>
      <c r="B269" s="145">
        <v>913</v>
      </c>
      <c r="C269" s="56" t="s">
        <v>33</v>
      </c>
      <c r="D269" s="146"/>
      <c r="E269" s="56"/>
      <c r="F269" s="130">
        <f>F270</f>
        <v>0</v>
      </c>
      <c r="G269" s="130"/>
      <c r="H269" s="26">
        <f t="shared" si="102"/>
        <v>0</v>
      </c>
      <c r="I269" s="26"/>
      <c r="J269" s="26">
        <f t="shared" si="95"/>
        <v>0</v>
      </c>
      <c r="K269" s="26"/>
      <c r="L269" s="26"/>
      <c r="M269" s="26">
        <f t="shared" si="94"/>
        <v>0</v>
      </c>
      <c r="N269" s="26"/>
      <c r="O269" s="26"/>
      <c r="P269" s="26">
        <f t="shared" si="98"/>
        <v>0</v>
      </c>
      <c r="Q269" s="26"/>
      <c r="R269" s="26"/>
      <c r="S269" s="26">
        <f t="shared" si="99"/>
        <v>0</v>
      </c>
      <c r="T269" s="26"/>
      <c r="U269" s="26"/>
      <c r="V269" s="26">
        <f t="shared" si="90"/>
        <v>0</v>
      </c>
      <c r="W269" s="26"/>
      <c r="X269" s="26">
        <f>X270</f>
        <v>0</v>
      </c>
      <c r="Y269" s="26">
        <f t="shared" si="91"/>
        <v>0</v>
      </c>
      <c r="Z269" s="26"/>
      <c r="AA269" s="26">
        <f>AA270</f>
        <v>0</v>
      </c>
      <c r="AB269" s="26">
        <f t="shared" si="92"/>
        <v>0</v>
      </c>
      <c r="AC269" s="26"/>
      <c r="AD269" s="26"/>
      <c r="AE269" s="26">
        <f t="shared" si="106"/>
        <v>0</v>
      </c>
      <c r="AF269" s="26"/>
      <c r="AG269" s="26"/>
      <c r="AH269" s="26">
        <f t="shared" si="87"/>
        <v>0</v>
      </c>
      <c r="AI269" s="26"/>
      <c r="AJ269" s="26"/>
      <c r="AK269" s="26">
        <f t="shared" si="88"/>
        <v>0</v>
      </c>
      <c r="AL269" s="26">
        <f>AL270</f>
        <v>0</v>
      </c>
      <c r="AM269" s="26">
        <f>AM270</f>
        <v>0</v>
      </c>
    </row>
    <row r="270" spans="1:39" ht="60" hidden="1" customHeight="1">
      <c r="A270" s="174" t="s">
        <v>485</v>
      </c>
      <c r="B270" s="201">
        <v>913</v>
      </c>
      <c r="C270" s="181" t="s">
        <v>33</v>
      </c>
      <c r="D270" s="202" t="s">
        <v>225</v>
      </c>
      <c r="E270" s="181"/>
      <c r="F270" s="182">
        <f>F275</f>
        <v>0</v>
      </c>
      <c r="G270" s="182"/>
      <c r="H270" s="182">
        <f t="shared" si="102"/>
        <v>0</v>
      </c>
      <c r="I270" s="182">
        <f>I272+I273</f>
        <v>0</v>
      </c>
      <c r="J270" s="182">
        <f t="shared" si="95"/>
        <v>0</v>
      </c>
      <c r="K270" s="182">
        <f>K272+K273</f>
        <v>0</v>
      </c>
      <c r="L270" s="182">
        <f>L272+L273</f>
        <v>0</v>
      </c>
      <c r="M270" s="182">
        <f t="shared" si="94"/>
        <v>0</v>
      </c>
      <c r="N270" s="182">
        <f>N272+N273</f>
        <v>0</v>
      </c>
      <c r="O270" s="182">
        <f>O272+O273</f>
        <v>0</v>
      </c>
      <c r="P270" s="182">
        <f t="shared" si="98"/>
        <v>0</v>
      </c>
      <c r="Q270" s="182">
        <f>Q272+Q273</f>
        <v>0</v>
      </c>
      <c r="R270" s="182">
        <f>R272+R273</f>
        <v>0</v>
      </c>
      <c r="S270" s="182">
        <f t="shared" si="99"/>
        <v>0</v>
      </c>
      <c r="T270" s="182">
        <f>T272+T273</f>
        <v>0</v>
      </c>
      <c r="U270" s="182">
        <f>U272+U273</f>
        <v>0</v>
      </c>
      <c r="V270" s="182">
        <f t="shared" si="90"/>
        <v>0</v>
      </c>
      <c r="W270" s="182">
        <f>W272+W273</f>
        <v>0</v>
      </c>
      <c r="X270" s="182">
        <f>X275</f>
        <v>0</v>
      </c>
      <c r="Y270" s="182">
        <f t="shared" si="91"/>
        <v>0</v>
      </c>
      <c r="Z270" s="182">
        <f>Z272+Z273</f>
        <v>0</v>
      </c>
      <c r="AA270" s="182">
        <f>AA275</f>
        <v>0</v>
      </c>
      <c r="AB270" s="182">
        <f t="shared" si="92"/>
        <v>0</v>
      </c>
      <c r="AC270" s="182">
        <f>AC272+AC273</f>
        <v>0</v>
      </c>
      <c r="AD270" s="182">
        <f>AD272+AD273</f>
        <v>0</v>
      </c>
      <c r="AE270" s="182">
        <f t="shared" si="106"/>
        <v>0</v>
      </c>
      <c r="AF270" s="182">
        <f>AF272+AF273</f>
        <v>0</v>
      </c>
      <c r="AG270" s="182">
        <f>AG272+AG273</f>
        <v>0</v>
      </c>
      <c r="AH270" s="182">
        <f t="shared" si="87"/>
        <v>0</v>
      </c>
      <c r="AI270" s="182">
        <f>AI272+AI273</f>
        <v>0</v>
      </c>
      <c r="AJ270" s="182">
        <f>AJ272+AJ273</f>
        <v>0</v>
      </c>
      <c r="AK270" s="182">
        <f t="shared" si="88"/>
        <v>0</v>
      </c>
      <c r="AL270" s="182">
        <f>AL274</f>
        <v>0</v>
      </c>
      <c r="AM270" s="182">
        <f>AM274</f>
        <v>0</v>
      </c>
    </row>
    <row r="271" spans="1:39" ht="33.75" hidden="1" customHeight="1">
      <c r="A271" s="91" t="s">
        <v>144</v>
      </c>
      <c r="B271" s="90">
        <v>913</v>
      </c>
      <c r="C271" s="8" t="s">
        <v>33</v>
      </c>
      <c r="D271" s="71" t="s">
        <v>163</v>
      </c>
      <c r="E271" s="8"/>
      <c r="F271" s="131"/>
      <c r="G271" s="131"/>
      <c r="H271" s="6">
        <f t="shared" si="102"/>
        <v>0</v>
      </c>
      <c r="I271" s="6"/>
      <c r="J271" s="6">
        <f t="shared" si="95"/>
        <v>0</v>
      </c>
      <c r="K271" s="6"/>
      <c r="L271" s="6"/>
      <c r="M271" s="6">
        <f t="shared" si="94"/>
        <v>0</v>
      </c>
      <c r="N271" s="6"/>
      <c r="O271" s="6"/>
      <c r="P271" s="6">
        <f t="shared" si="98"/>
        <v>0</v>
      </c>
      <c r="Q271" s="6"/>
      <c r="R271" s="6"/>
      <c r="S271" s="6">
        <f t="shared" si="99"/>
        <v>0</v>
      </c>
      <c r="T271" s="6"/>
      <c r="U271" s="6"/>
      <c r="V271" s="6">
        <f t="shared" si="90"/>
        <v>0</v>
      </c>
      <c r="W271" s="6"/>
      <c r="X271" s="6"/>
      <c r="Y271" s="6">
        <f t="shared" si="91"/>
        <v>0</v>
      </c>
      <c r="Z271" s="6"/>
      <c r="AA271" s="6"/>
      <c r="AB271" s="6">
        <f t="shared" si="92"/>
        <v>0</v>
      </c>
      <c r="AC271" s="6"/>
      <c r="AD271" s="6"/>
      <c r="AE271" s="6">
        <f t="shared" si="106"/>
        <v>0</v>
      </c>
      <c r="AF271" s="6"/>
      <c r="AG271" s="6"/>
      <c r="AH271" s="6">
        <f t="shared" si="87"/>
        <v>0</v>
      </c>
      <c r="AI271" s="6"/>
      <c r="AJ271" s="6"/>
      <c r="AK271" s="6">
        <f t="shared" si="88"/>
        <v>0</v>
      </c>
      <c r="AL271" s="6"/>
      <c r="AM271" s="6"/>
    </row>
    <row r="272" spans="1:39" ht="33.75" hidden="1" customHeight="1">
      <c r="A272" s="7" t="s">
        <v>10</v>
      </c>
      <c r="B272" s="36">
        <v>913</v>
      </c>
      <c r="C272" s="8" t="s">
        <v>33</v>
      </c>
      <c r="D272" s="71" t="s">
        <v>163</v>
      </c>
      <c r="E272" s="8" t="s">
        <v>11</v>
      </c>
      <c r="F272" s="131"/>
      <c r="G272" s="131"/>
      <c r="H272" s="6">
        <f t="shared" si="102"/>
        <v>0</v>
      </c>
      <c r="I272" s="6"/>
      <c r="J272" s="6">
        <f t="shared" si="95"/>
        <v>0</v>
      </c>
      <c r="K272" s="6"/>
      <c r="L272" s="6"/>
      <c r="M272" s="6">
        <f t="shared" si="94"/>
        <v>0</v>
      </c>
      <c r="N272" s="6"/>
      <c r="O272" s="6"/>
      <c r="P272" s="6">
        <f t="shared" si="98"/>
        <v>0</v>
      </c>
      <c r="Q272" s="6"/>
      <c r="R272" s="6"/>
      <c r="S272" s="6">
        <f t="shared" si="99"/>
        <v>0</v>
      </c>
      <c r="T272" s="6"/>
      <c r="U272" s="6"/>
      <c r="V272" s="6">
        <f t="shared" si="90"/>
        <v>0</v>
      </c>
      <c r="W272" s="6"/>
      <c r="X272" s="6"/>
      <c r="Y272" s="6">
        <f t="shared" si="91"/>
        <v>0</v>
      </c>
      <c r="Z272" s="6"/>
      <c r="AA272" s="6"/>
      <c r="AB272" s="6">
        <f t="shared" si="92"/>
        <v>0</v>
      </c>
      <c r="AC272" s="6"/>
      <c r="AD272" s="6"/>
      <c r="AE272" s="6">
        <f t="shared" si="106"/>
        <v>0</v>
      </c>
      <c r="AF272" s="6"/>
      <c r="AG272" s="6"/>
      <c r="AH272" s="6">
        <f t="shared" si="87"/>
        <v>0</v>
      </c>
      <c r="AI272" s="6"/>
      <c r="AJ272" s="6"/>
      <c r="AK272" s="6">
        <f t="shared" si="88"/>
        <v>0</v>
      </c>
      <c r="AL272" s="6"/>
      <c r="AM272" s="6"/>
    </row>
    <row r="273" spans="1:42" ht="33.75" hidden="1" customHeight="1">
      <c r="A273" s="7" t="s">
        <v>122</v>
      </c>
      <c r="B273" s="36">
        <v>913</v>
      </c>
      <c r="C273" s="8" t="s">
        <v>33</v>
      </c>
      <c r="D273" s="71" t="s">
        <v>163</v>
      </c>
      <c r="E273" s="8" t="s">
        <v>27</v>
      </c>
      <c r="F273" s="131"/>
      <c r="G273" s="131"/>
      <c r="H273" s="6">
        <f t="shared" si="102"/>
        <v>0</v>
      </c>
      <c r="I273" s="6"/>
      <c r="J273" s="6">
        <f t="shared" si="95"/>
        <v>0</v>
      </c>
      <c r="K273" s="6"/>
      <c r="L273" s="6"/>
      <c r="M273" s="6">
        <f t="shared" si="94"/>
        <v>0</v>
      </c>
      <c r="N273" s="6"/>
      <c r="O273" s="6"/>
      <c r="P273" s="6">
        <f t="shared" si="98"/>
        <v>0</v>
      </c>
      <c r="Q273" s="6"/>
      <c r="R273" s="6"/>
      <c r="S273" s="6">
        <f t="shared" si="99"/>
        <v>0</v>
      </c>
      <c r="T273" s="6"/>
      <c r="U273" s="6"/>
      <c r="V273" s="6">
        <f t="shared" si="90"/>
        <v>0</v>
      </c>
      <c r="W273" s="6"/>
      <c r="X273" s="6"/>
      <c r="Y273" s="6">
        <f t="shared" si="91"/>
        <v>0</v>
      </c>
      <c r="Z273" s="6"/>
      <c r="AA273" s="6"/>
      <c r="AB273" s="6">
        <f t="shared" si="92"/>
        <v>0</v>
      </c>
      <c r="AC273" s="6"/>
      <c r="AD273" s="6"/>
      <c r="AE273" s="6">
        <f t="shared" si="106"/>
        <v>0</v>
      </c>
      <c r="AF273" s="6"/>
      <c r="AG273" s="6"/>
      <c r="AH273" s="6">
        <f t="shared" si="87"/>
        <v>0</v>
      </c>
      <c r="AI273" s="6"/>
      <c r="AJ273" s="6"/>
      <c r="AK273" s="6">
        <f t="shared" si="88"/>
        <v>0</v>
      </c>
      <c r="AL273" s="6"/>
      <c r="AM273" s="6"/>
    </row>
    <row r="274" spans="1:42" ht="33.75" hidden="1" customHeight="1">
      <c r="A274" s="19"/>
      <c r="B274" s="90"/>
      <c r="C274" s="8"/>
      <c r="D274" s="71"/>
      <c r="E274" s="8"/>
      <c r="F274" s="131"/>
      <c r="G274" s="131"/>
      <c r="H274" s="6">
        <f t="shared" ref="H274:H299" si="107">F274+G274</f>
        <v>0</v>
      </c>
      <c r="I274" s="6"/>
      <c r="J274" s="6">
        <f t="shared" si="95"/>
        <v>0</v>
      </c>
      <c r="K274" s="6"/>
      <c r="L274" s="6"/>
      <c r="M274" s="6">
        <f t="shared" si="94"/>
        <v>0</v>
      </c>
      <c r="N274" s="6"/>
      <c r="O274" s="6"/>
      <c r="P274" s="6">
        <f t="shared" si="98"/>
        <v>0</v>
      </c>
      <c r="Q274" s="6"/>
      <c r="R274" s="6"/>
      <c r="S274" s="6">
        <f t="shared" si="99"/>
        <v>0</v>
      </c>
      <c r="T274" s="6"/>
      <c r="U274" s="6"/>
      <c r="V274" s="6">
        <f t="shared" si="90"/>
        <v>0</v>
      </c>
      <c r="W274" s="6"/>
      <c r="X274" s="6"/>
      <c r="Y274" s="6">
        <f t="shared" si="91"/>
        <v>0</v>
      </c>
      <c r="Z274" s="6"/>
      <c r="AA274" s="6"/>
      <c r="AB274" s="6">
        <f t="shared" si="92"/>
        <v>0</v>
      </c>
      <c r="AC274" s="6"/>
      <c r="AD274" s="6"/>
      <c r="AE274" s="6">
        <f t="shared" si="106"/>
        <v>0</v>
      </c>
      <c r="AF274" s="6"/>
      <c r="AG274" s="6"/>
      <c r="AH274" s="6">
        <f t="shared" si="87"/>
        <v>0</v>
      </c>
      <c r="AI274" s="6"/>
      <c r="AJ274" s="6"/>
      <c r="AK274" s="6">
        <f t="shared" si="88"/>
        <v>0</v>
      </c>
      <c r="AL274" s="6">
        <f>AL275</f>
        <v>0</v>
      </c>
      <c r="AM274" s="6">
        <f>AM275</f>
        <v>0</v>
      </c>
    </row>
    <row r="275" spans="1:42" ht="33.75" hidden="1" customHeight="1">
      <c r="A275" s="7" t="s">
        <v>10</v>
      </c>
      <c r="B275" s="36">
        <v>913</v>
      </c>
      <c r="C275" s="8" t="s">
        <v>33</v>
      </c>
      <c r="D275" s="71" t="s">
        <v>225</v>
      </c>
      <c r="E275" s="8" t="s">
        <v>11</v>
      </c>
      <c r="F275" s="6"/>
      <c r="G275" s="6"/>
      <c r="H275" s="6">
        <f t="shared" si="107"/>
        <v>0</v>
      </c>
      <c r="I275" s="6"/>
      <c r="J275" s="6">
        <f t="shared" si="95"/>
        <v>0</v>
      </c>
      <c r="K275" s="6"/>
      <c r="L275" s="6"/>
      <c r="M275" s="6">
        <f t="shared" si="94"/>
        <v>0</v>
      </c>
      <c r="N275" s="6"/>
      <c r="O275" s="6"/>
      <c r="P275" s="6">
        <f t="shared" si="98"/>
        <v>0</v>
      </c>
      <c r="Q275" s="6"/>
      <c r="R275" s="6"/>
      <c r="S275" s="6">
        <f t="shared" si="99"/>
        <v>0</v>
      </c>
      <c r="T275" s="6"/>
      <c r="U275" s="6"/>
      <c r="V275" s="6">
        <f t="shared" si="90"/>
        <v>0</v>
      </c>
      <c r="W275" s="6"/>
      <c r="X275" s="6"/>
      <c r="Y275" s="6">
        <f t="shared" si="91"/>
        <v>0</v>
      </c>
      <c r="Z275" s="6"/>
      <c r="AA275" s="6"/>
      <c r="AB275" s="6">
        <f t="shared" si="92"/>
        <v>0</v>
      </c>
      <c r="AC275" s="6"/>
      <c r="AD275" s="6"/>
      <c r="AE275" s="6">
        <f t="shared" si="106"/>
        <v>0</v>
      </c>
      <c r="AF275" s="6"/>
      <c r="AG275" s="6"/>
      <c r="AH275" s="6">
        <f t="shared" si="87"/>
        <v>0</v>
      </c>
      <c r="AI275" s="6"/>
      <c r="AJ275" s="6"/>
      <c r="AK275" s="6">
        <f t="shared" si="88"/>
        <v>0</v>
      </c>
      <c r="AL275" s="6"/>
      <c r="AM275" s="6"/>
    </row>
    <row r="276" spans="1:42" ht="33.75" hidden="1" customHeight="1">
      <c r="A276" s="7" t="s">
        <v>122</v>
      </c>
      <c r="B276" s="36">
        <v>913</v>
      </c>
      <c r="C276" s="8" t="s">
        <v>33</v>
      </c>
      <c r="D276" s="71" t="s">
        <v>225</v>
      </c>
      <c r="E276" s="8" t="s">
        <v>27</v>
      </c>
      <c r="F276" s="6"/>
      <c r="G276" s="6"/>
      <c r="H276" s="6">
        <f t="shared" si="107"/>
        <v>0</v>
      </c>
      <c r="I276" s="6"/>
      <c r="J276" s="6">
        <f t="shared" si="95"/>
        <v>0</v>
      </c>
      <c r="K276" s="6"/>
      <c r="L276" s="6"/>
      <c r="M276" s="6">
        <f t="shared" si="94"/>
        <v>0</v>
      </c>
      <c r="N276" s="6"/>
      <c r="O276" s="6"/>
      <c r="P276" s="6">
        <f t="shared" si="98"/>
        <v>0</v>
      </c>
      <c r="Q276" s="6"/>
      <c r="R276" s="6"/>
      <c r="S276" s="6">
        <f t="shared" si="99"/>
        <v>0</v>
      </c>
      <c r="T276" s="6"/>
      <c r="U276" s="6"/>
      <c r="V276" s="6">
        <f t="shared" si="90"/>
        <v>0</v>
      </c>
      <c r="W276" s="6"/>
      <c r="X276" s="6"/>
      <c r="Y276" s="6">
        <f t="shared" si="91"/>
        <v>0</v>
      </c>
      <c r="Z276" s="6"/>
      <c r="AA276" s="6"/>
      <c r="AB276" s="6">
        <f t="shared" si="92"/>
        <v>0</v>
      </c>
      <c r="AC276" s="6"/>
      <c r="AD276" s="6"/>
      <c r="AE276" s="6">
        <f t="shared" si="106"/>
        <v>0</v>
      </c>
      <c r="AF276" s="6"/>
      <c r="AG276" s="6"/>
      <c r="AH276" s="6">
        <f t="shared" si="87"/>
        <v>0</v>
      </c>
      <c r="AI276" s="6"/>
      <c r="AJ276" s="6"/>
      <c r="AK276" s="6">
        <f t="shared" si="88"/>
        <v>0</v>
      </c>
      <c r="AL276" s="6"/>
      <c r="AM276" s="6"/>
    </row>
    <row r="277" spans="1:42" ht="21" customHeight="1">
      <c r="A277" s="1"/>
      <c r="B277" s="25"/>
      <c r="C277" s="8"/>
      <c r="D277" s="8"/>
      <c r="E277" s="8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>
        <f t="shared" si="88"/>
        <v>0</v>
      </c>
      <c r="AL277" s="6"/>
      <c r="AM277" s="6"/>
    </row>
    <row r="278" spans="1:42" s="53" customFormat="1" ht="36" customHeight="1">
      <c r="A278" s="65" t="s">
        <v>55</v>
      </c>
      <c r="B278" s="82">
        <v>913</v>
      </c>
      <c r="C278" s="56" t="s">
        <v>56</v>
      </c>
      <c r="D278" s="56"/>
      <c r="E278" s="56"/>
      <c r="F278" s="130">
        <f>F279+F315+F433+F482+F518</f>
        <v>120608.90000000002</v>
      </c>
      <c r="G278" s="130">
        <f>G279+G315+G433+G482+G518</f>
        <v>284399.70000000007</v>
      </c>
      <c r="H278" s="6">
        <f t="shared" si="107"/>
        <v>405008.60000000009</v>
      </c>
      <c r="I278" s="26">
        <f>I279+I315+I433+I482+I518</f>
        <v>0</v>
      </c>
      <c r="J278" s="24">
        <f t="shared" si="95"/>
        <v>405008.60000000009</v>
      </c>
      <c r="K278" s="26">
        <f>K279+K315+K433+K482+K518</f>
        <v>0</v>
      </c>
      <c r="L278" s="26">
        <f>L279+L315+L433+L482+L518</f>
        <v>0</v>
      </c>
      <c r="M278" s="24">
        <f t="shared" si="94"/>
        <v>405008.60000000009</v>
      </c>
      <c r="N278" s="26">
        <f t="shared" ref="N278:U278" si="108">N279+N315+N433+N482+N518</f>
        <v>0</v>
      </c>
      <c r="O278" s="26">
        <f t="shared" si="108"/>
        <v>0</v>
      </c>
      <c r="P278" s="26">
        <f t="shared" si="108"/>
        <v>331839.40000000002</v>
      </c>
      <c r="Q278" s="26">
        <f t="shared" si="108"/>
        <v>0</v>
      </c>
      <c r="R278" s="26">
        <f t="shared" si="108"/>
        <v>0</v>
      </c>
      <c r="S278" s="26">
        <f t="shared" si="108"/>
        <v>331839.40000000002</v>
      </c>
      <c r="T278" s="26">
        <f t="shared" si="108"/>
        <v>0</v>
      </c>
      <c r="U278" s="26">
        <f t="shared" si="108"/>
        <v>0</v>
      </c>
      <c r="V278" s="24">
        <f t="shared" si="90"/>
        <v>331839.40000000002</v>
      </c>
      <c r="W278" s="26">
        <f>W279+W315+W433+W482+W518</f>
        <v>0</v>
      </c>
      <c r="X278" s="26">
        <f>X279+X315+X433+X482+X518</f>
        <v>0</v>
      </c>
      <c r="Y278" s="24">
        <f t="shared" si="91"/>
        <v>331839.40000000002</v>
      </c>
      <c r="Z278" s="26">
        <f>Z279+Z315+Z433+Z482+Z518</f>
        <v>0</v>
      </c>
      <c r="AA278" s="26">
        <f>AA279+AA315+AA433+AA482+AA518</f>
        <v>0</v>
      </c>
      <c r="AB278" s="6">
        <f t="shared" si="92"/>
        <v>331839.40000000002</v>
      </c>
      <c r="AC278" s="26">
        <f>AC279+AC315+AC433+AC482+AC518</f>
        <v>0</v>
      </c>
      <c r="AD278" s="26">
        <f>AD279+AD315+AD433+AD482+AD518</f>
        <v>0</v>
      </c>
      <c r="AE278" s="6">
        <f t="shared" ref="AE278:AE306" si="109">AB278+AC278+AD278</f>
        <v>331839.40000000002</v>
      </c>
      <c r="AF278" s="26">
        <f>AF279+AF315+AF433+AF482+AF518</f>
        <v>0</v>
      </c>
      <c r="AG278" s="26">
        <f>AG279+AG315+AG433+AG482+AG518</f>
        <v>0</v>
      </c>
      <c r="AH278" s="24">
        <f t="shared" si="87"/>
        <v>331839.40000000002</v>
      </c>
      <c r="AI278" s="26">
        <f>AI279+AI315+AI433+AI482+AI518</f>
        <v>0</v>
      </c>
      <c r="AJ278" s="26">
        <f>AJ279+AJ315+AJ433+AJ482+AJ518</f>
        <v>0</v>
      </c>
      <c r="AK278" s="24">
        <f t="shared" si="88"/>
        <v>331839.40000000002</v>
      </c>
      <c r="AL278" s="130">
        <f>AL279+AL315+AL433+AL482+AL518</f>
        <v>312392.40000000002</v>
      </c>
      <c r="AM278" s="130">
        <f>AM279+AM315+AM433+AM482+AM518</f>
        <v>315753.8000000001</v>
      </c>
      <c r="AN278" s="92">
        <v>311380.90000000002</v>
      </c>
      <c r="AO278" s="92">
        <f>AN278-AH278</f>
        <v>-20458.5</v>
      </c>
      <c r="AP278" s="92"/>
    </row>
    <row r="279" spans="1:42" s="53" customFormat="1" ht="29.25" customHeight="1">
      <c r="A279" s="58" t="s">
        <v>83</v>
      </c>
      <c r="B279" s="82">
        <v>913</v>
      </c>
      <c r="C279" s="56" t="s">
        <v>84</v>
      </c>
      <c r="D279" s="56"/>
      <c r="E279" s="56"/>
      <c r="F279" s="130">
        <f>F287+F280</f>
        <v>25668.199999999997</v>
      </c>
      <c r="G279" s="130">
        <f>G287</f>
        <v>40425.800000000003</v>
      </c>
      <c r="H279" s="26">
        <f t="shared" si="107"/>
        <v>66094</v>
      </c>
      <c r="I279" s="26">
        <f>I280+I287</f>
        <v>0</v>
      </c>
      <c r="J279" s="26">
        <f t="shared" si="95"/>
        <v>66094</v>
      </c>
      <c r="K279" s="26">
        <f>K280+K287</f>
        <v>0</v>
      </c>
      <c r="L279" s="26">
        <f>L280+L287</f>
        <v>0</v>
      </c>
      <c r="M279" s="26">
        <f>M280+M287</f>
        <v>27409.7</v>
      </c>
      <c r="N279" s="26">
        <f>N280+N287+N292+N304</f>
        <v>0</v>
      </c>
      <c r="O279" s="26">
        <f>O280+O287+O292+O304</f>
        <v>0</v>
      </c>
      <c r="P279" s="26">
        <f t="shared" ref="P279:U279" si="110">P280+P287</f>
        <v>27409.7</v>
      </c>
      <c r="Q279" s="26">
        <f t="shared" si="110"/>
        <v>0</v>
      </c>
      <c r="R279" s="26">
        <f t="shared" si="110"/>
        <v>0</v>
      </c>
      <c r="S279" s="26">
        <f t="shared" si="110"/>
        <v>27409.7</v>
      </c>
      <c r="T279" s="26">
        <f t="shared" si="110"/>
        <v>0</v>
      </c>
      <c r="U279" s="26">
        <f t="shared" si="110"/>
        <v>0</v>
      </c>
      <c r="V279" s="26">
        <f t="shared" si="90"/>
        <v>27409.7</v>
      </c>
      <c r="W279" s="26">
        <f>W280+W287+W282</f>
        <v>0</v>
      </c>
      <c r="X279" s="26">
        <f>X280+X287</f>
        <v>0</v>
      </c>
      <c r="Y279" s="26">
        <f t="shared" si="91"/>
        <v>27409.7</v>
      </c>
      <c r="Z279" s="26">
        <f>Z280+Z287</f>
        <v>0</v>
      </c>
      <c r="AA279" s="26">
        <f>AA280+AA285+AA287</f>
        <v>0</v>
      </c>
      <c r="AB279" s="26">
        <f t="shared" si="92"/>
        <v>27409.7</v>
      </c>
      <c r="AC279" s="26">
        <f t="shared" ref="AC279:AJ279" si="111">AC280+AC287</f>
        <v>0</v>
      </c>
      <c r="AD279" s="26">
        <f t="shared" si="111"/>
        <v>0</v>
      </c>
      <c r="AE279" s="26">
        <f t="shared" si="109"/>
        <v>27409.7</v>
      </c>
      <c r="AF279" s="26">
        <f t="shared" si="111"/>
        <v>0</v>
      </c>
      <c r="AG279" s="26">
        <f t="shared" si="111"/>
        <v>0</v>
      </c>
      <c r="AH279" s="26">
        <f t="shared" si="87"/>
        <v>27409.7</v>
      </c>
      <c r="AI279" s="26">
        <f t="shared" si="111"/>
        <v>0</v>
      </c>
      <c r="AJ279" s="26">
        <f t="shared" si="111"/>
        <v>0</v>
      </c>
      <c r="AK279" s="26">
        <f t="shared" si="88"/>
        <v>27409.7</v>
      </c>
      <c r="AL279" s="130">
        <f>AL287+AL312+AL307</f>
        <v>61080.5</v>
      </c>
      <c r="AM279" s="130">
        <f>AM287+AM312+AM307</f>
        <v>61049.100000000006</v>
      </c>
      <c r="AN279" s="92">
        <v>23529.599999999999</v>
      </c>
      <c r="AO279" s="92">
        <f>AN279-AH279</f>
        <v>-3880.1000000000022</v>
      </c>
      <c r="AP279" s="92"/>
    </row>
    <row r="280" spans="1:42" ht="40.5" hidden="1" customHeight="1">
      <c r="A280" s="258" t="s">
        <v>177</v>
      </c>
      <c r="B280" s="203">
        <v>913</v>
      </c>
      <c r="C280" s="181" t="s">
        <v>84</v>
      </c>
      <c r="D280" s="181" t="s">
        <v>160</v>
      </c>
      <c r="E280" s="181"/>
      <c r="F280" s="182">
        <f>F281</f>
        <v>0</v>
      </c>
      <c r="G280" s="182">
        <f>G281</f>
        <v>0</v>
      </c>
      <c r="H280" s="182">
        <f t="shared" si="107"/>
        <v>0</v>
      </c>
      <c r="I280" s="182">
        <f>I281</f>
        <v>0</v>
      </c>
      <c r="J280" s="182">
        <f t="shared" si="95"/>
        <v>0</v>
      </c>
      <c r="K280" s="182">
        <f>K281</f>
        <v>0</v>
      </c>
      <c r="L280" s="182">
        <f>L281</f>
        <v>0</v>
      </c>
      <c r="M280" s="182">
        <f t="shared" si="94"/>
        <v>0</v>
      </c>
      <c r="N280" s="182">
        <f>N281</f>
        <v>0</v>
      </c>
      <c r="O280" s="182">
        <f>O281</f>
        <v>0</v>
      </c>
      <c r="P280" s="182">
        <f t="shared" si="98"/>
        <v>0</v>
      </c>
      <c r="Q280" s="182">
        <f>Q281</f>
        <v>0</v>
      </c>
      <c r="R280" s="182">
        <f>R281</f>
        <v>0</v>
      </c>
      <c r="S280" s="182">
        <f>S281</f>
        <v>0</v>
      </c>
      <c r="T280" s="182">
        <f>T281</f>
        <v>0</v>
      </c>
      <c r="U280" s="182">
        <f>U281</f>
        <v>0</v>
      </c>
      <c r="V280" s="182">
        <f t="shared" si="90"/>
        <v>0</v>
      </c>
      <c r="W280" s="182">
        <f>W281</f>
        <v>0</v>
      </c>
      <c r="X280" s="182">
        <f>X281</f>
        <v>0</v>
      </c>
      <c r="Y280" s="182">
        <f t="shared" si="91"/>
        <v>0</v>
      </c>
      <c r="Z280" s="182">
        <f>Z281</f>
        <v>0</v>
      </c>
      <c r="AA280" s="182">
        <f>AA281</f>
        <v>0</v>
      </c>
      <c r="AB280" s="182">
        <f t="shared" si="92"/>
        <v>0</v>
      </c>
      <c r="AC280" s="182">
        <f t="shared" ref="AC280:AM280" si="112">AC281</f>
        <v>0</v>
      </c>
      <c r="AD280" s="182">
        <f t="shared" si="112"/>
        <v>0</v>
      </c>
      <c r="AE280" s="182">
        <f t="shared" si="112"/>
        <v>0</v>
      </c>
      <c r="AF280" s="182">
        <f t="shared" si="112"/>
        <v>0</v>
      </c>
      <c r="AG280" s="182">
        <f t="shared" si="112"/>
        <v>0</v>
      </c>
      <c r="AH280" s="182">
        <f t="shared" si="87"/>
        <v>0</v>
      </c>
      <c r="AI280" s="182">
        <f t="shared" si="112"/>
        <v>0</v>
      </c>
      <c r="AJ280" s="182">
        <f t="shared" si="112"/>
        <v>0</v>
      </c>
      <c r="AK280" s="182">
        <f t="shared" si="88"/>
        <v>0</v>
      </c>
      <c r="AL280" s="182">
        <f t="shared" si="112"/>
        <v>0</v>
      </c>
      <c r="AM280" s="182">
        <f t="shared" si="112"/>
        <v>0</v>
      </c>
      <c r="AN280" s="93"/>
      <c r="AO280" s="93"/>
      <c r="AP280" s="93"/>
    </row>
    <row r="281" spans="1:42" ht="21" hidden="1" customHeight="1">
      <c r="A281" s="5" t="s">
        <v>16</v>
      </c>
      <c r="B281" s="3" t="s">
        <v>81</v>
      </c>
      <c r="C281" s="4" t="s">
        <v>84</v>
      </c>
      <c r="D281" s="8" t="s">
        <v>160</v>
      </c>
      <c r="E281" s="8" t="s">
        <v>11</v>
      </c>
      <c r="F281" s="6"/>
      <c r="G281" s="6"/>
      <c r="H281" s="6">
        <f t="shared" si="107"/>
        <v>0</v>
      </c>
      <c r="I281" s="6"/>
      <c r="J281" s="6">
        <f t="shared" si="95"/>
        <v>0</v>
      </c>
      <c r="K281" s="6"/>
      <c r="L281" s="6"/>
      <c r="M281" s="6">
        <f t="shared" si="94"/>
        <v>0</v>
      </c>
      <c r="N281" s="6"/>
      <c r="O281" s="6"/>
      <c r="P281" s="6">
        <f t="shared" si="98"/>
        <v>0</v>
      </c>
      <c r="Q281" s="6"/>
      <c r="R281" s="6"/>
      <c r="S281" s="6">
        <f t="shared" si="99"/>
        <v>0</v>
      </c>
      <c r="T281" s="6"/>
      <c r="U281" s="6"/>
      <c r="V281" s="6">
        <f t="shared" si="90"/>
        <v>0</v>
      </c>
      <c r="W281" s="6"/>
      <c r="X281" s="6"/>
      <c r="Y281" s="6">
        <f t="shared" si="91"/>
        <v>0</v>
      </c>
      <c r="Z281" s="6"/>
      <c r="AA281" s="6"/>
      <c r="AB281" s="6">
        <f t="shared" si="92"/>
        <v>0</v>
      </c>
      <c r="AC281" s="6"/>
      <c r="AD281" s="6"/>
      <c r="AE281" s="6">
        <f t="shared" si="109"/>
        <v>0</v>
      </c>
      <c r="AF281" s="6"/>
      <c r="AG281" s="6"/>
      <c r="AH281" s="6">
        <f t="shared" si="87"/>
        <v>0</v>
      </c>
      <c r="AI281" s="6"/>
      <c r="AJ281" s="6"/>
      <c r="AK281" s="6">
        <f t="shared" si="88"/>
        <v>0</v>
      </c>
      <c r="AL281" s="131">
        <v>0</v>
      </c>
      <c r="AM281" s="131">
        <v>0</v>
      </c>
    </row>
    <row r="282" spans="1:42" ht="33.75" hidden="1" customHeight="1">
      <c r="A282" s="121" t="s">
        <v>228</v>
      </c>
      <c r="B282" s="23" t="s">
        <v>81</v>
      </c>
      <c r="C282" s="4" t="s">
        <v>84</v>
      </c>
      <c r="D282" s="8" t="s">
        <v>161</v>
      </c>
      <c r="E282" s="8"/>
      <c r="F282" s="131"/>
      <c r="G282" s="131"/>
      <c r="H282" s="6">
        <f t="shared" si="107"/>
        <v>0</v>
      </c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>
        <f>W283</f>
        <v>0</v>
      </c>
      <c r="X282" s="6"/>
      <c r="Y282" s="6">
        <f t="shared" si="91"/>
        <v>0</v>
      </c>
      <c r="Z282" s="6"/>
      <c r="AA282" s="6"/>
      <c r="AB282" s="6">
        <f t="shared" si="92"/>
        <v>0</v>
      </c>
      <c r="AC282" s="6"/>
      <c r="AD282" s="6"/>
      <c r="AE282" s="6">
        <f t="shared" si="109"/>
        <v>0</v>
      </c>
      <c r="AF282" s="6"/>
      <c r="AG282" s="6"/>
      <c r="AH282" s="6">
        <f t="shared" ref="AH282:AH361" si="113">AE282+AF282+AG282</f>
        <v>0</v>
      </c>
      <c r="AI282" s="6"/>
      <c r="AJ282" s="6"/>
      <c r="AK282" s="6">
        <f t="shared" ref="AK282:AK361" si="114">AH282+AI282+AJ282</f>
        <v>0</v>
      </c>
      <c r="AL282" s="131"/>
      <c r="AM282" s="131"/>
    </row>
    <row r="283" spans="1:42" ht="48" hidden="1" customHeight="1">
      <c r="A283" s="2" t="s">
        <v>185</v>
      </c>
      <c r="B283" s="3" t="s">
        <v>81</v>
      </c>
      <c r="C283" s="4" t="s">
        <v>84</v>
      </c>
      <c r="D283" s="4" t="s">
        <v>205</v>
      </c>
      <c r="E283" s="8"/>
      <c r="F283" s="131"/>
      <c r="G283" s="131"/>
      <c r="H283" s="6">
        <f t="shared" si="107"/>
        <v>0</v>
      </c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>
        <f>W284</f>
        <v>0</v>
      </c>
      <c r="X283" s="6"/>
      <c r="Y283" s="6">
        <f t="shared" si="91"/>
        <v>0</v>
      </c>
      <c r="Z283" s="6"/>
      <c r="AA283" s="6"/>
      <c r="AB283" s="6">
        <f t="shared" si="92"/>
        <v>0</v>
      </c>
      <c r="AC283" s="6"/>
      <c r="AD283" s="6"/>
      <c r="AE283" s="6">
        <f t="shared" si="109"/>
        <v>0</v>
      </c>
      <c r="AF283" s="6"/>
      <c r="AG283" s="6"/>
      <c r="AH283" s="6">
        <f t="shared" si="113"/>
        <v>0</v>
      </c>
      <c r="AI283" s="6"/>
      <c r="AJ283" s="6"/>
      <c r="AK283" s="6">
        <f t="shared" si="114"/>
        <v>0</v>
      </c>
      <c r="AL283" s="131"/>
      <c r="AM283" s="131"/>
    </row>
    <row r="284" spans="1:42" ht="21" hidden="1" customHeight="1">
      <c r="A284" s="7" t="s">
        <v>10</v>
      </c>
      <c r="B284" s="3" t="s">
        <v>81</v>
      </c>
      <c r="C284" s="4" t="s">
        <v>84</v>
      </c>
      <c r="D284" s="4" t="s">
        <v>205</v>
      </c>
      <c r="E284" s="8" t="s">
        <v>11</v>
      </c>
      <c r="F284" s="131"/>
      <c r="G284" s="131"/>
      <c r="H284" s="6">
        <f t="shared" si="107"/>
        <v>0</v>
      </c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>
        <f t="shared" si="91"/>
        <v>0</v>
      </c>
      <c r="Z284" s="6"/>
      <c r="AA284" s="6"/>
      <c r="AB284" s="6">
        <f t="shared" si="92"/>
        <v>0</v>
      </c>
      <c r="AC284" s="6"/>
      <c r="AD284" s="6"/>
      <c r="AE284" s="6">
        <f t="shared" si="109"/>
        <v>0</v>
      </c>
      <c r="AF284" s="6"/>
      <c r="AG284" s="6"/>
      <c r="AH284" s="6">
        <f t="shared" si="113"/>
        <v>0</v>
      </c>
      <c r="AI284" s="6"/>
      <c r="AJ284" s="6"/>
      <c r="AK284" s="6">
        <f t="shared" si="114"/>
        <v>0</v>
      </c>
      <c r="AL284" s="131"/>
      <c r="AM284" s="131"/>
    </row>
    <row r="285" spans="1:42" ht="33.75" hidden="1" customHeight="1">
      <c r="A285" s="38" t="s">
        <v>254</v>
      </c>
      <c r="B285" s="3" t="s">
        <v>81</v>
      </c>
      <c r="C285" s="4" t="s">
        <v>84</v>
      </c>
      <c r="D285" s="4" t="s">
        <v>257</v>
      </c>
      <c r="E285" s="8"/>
      <c r="F285" s="131"/>
      <c r="G285" s="131"/>
      <c r="H285" s="6">
        <f t="shared" si="107"/>
        <v>0</v>
      </c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>
        <f t="shared" si="91"/>
        <v>0</v>
      </c>
      <c r="Z285" s="6"/>
      <c r="AA285" s="6">
        <f>AA286</f>
        <v>0</v>
      </c>
      <c r="AB285" s="6">
        <f t="shared" si="92"/>
        <v>0</v>
      </c>
      <c r="AC285" s="6"/>
      <c r="AD285" s="6"/>
      <c r="AE285" s="6">
        <f t="shared" si="109"/>
        <v>0</v>
      </c>
      <c r="AF285" s="6"/>
      <c r="AG285" s="6"/>
      <c r="AH285" s="6">
        <f t="shared" si="113"/>
        <v>0</v>
      </c>
      <c r="AI285" s="6"/>
      <c r="AJ285" s="6"/>
      <c r="AK285" s="6">
        <f t="shared" si="114"/>
        <v>0</v>
      </c>
      <c r="AL285" s="131"/>
      <c r="AM285" s="131"/>
    </row>
    <row r="286" spans="1:42" ht="21" hidden="1" customHeight="1">
      <c r="A286" s="38" t="s">
        <v>16</v>
      </c>
      <c r="B286" s="3" t="s">
        <v>81</v>
      </c>
      <c r="C286" s="4" t="s">
        <v>84</v>
      </c>
      <c r="D286" s="4" t="s">
        <v>257</v>
      </c>
      <c r="E286" s="8" t="s">
        <v>11</v>
      </c>
      <c r="F286" s="131"/>
      <c r="G286" s="131"/>
      <c r="H286" s="6">
        <f t="shared" si="107"/>
        <v>0</v>
      </c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>
        <f t="shared" si="91"/>
        <v>0</v>
      </c>
      <c r="Z286" s="6"/>
      <c r="AA286" s="6"/>
      <c r="AB286" s="6">
        <f t="shared" si="92"/>
        <v>0</v>
      </c>
      <c r="AC286" s="6"/>
      <c r="AD286" s="6"/>
      <c r="AE286" s="6">
        <f t="shared" si="109"/>
        <v>0</v>
      </c>
      <c r="AF286" s="6"/>
      <c r="AG286" s="6"/>
      <c r="AH286" s="6">
        <f t="shared" si="113"/>
        <v>0</v>
      </c>
      <c r="AI286" s="6"/>
      <c r="AJ286" s="6"/>
      <c r="AK286" s="6">
        <f t="shared" si="114"/>
        <v>0</v>
      </c>
      <c r="AL286" s="131"/>
      <c r="AM286" s="131"/>
    </row>
    <row r="287" spans="1:42" ht="45.75" customHeight="1">
      <c r="A287" s="287" t="s">
        <v>486</v>
      </c>
      <c r="B287" s="204">
        <v>913</v>
      </c>
      <c r="C287" s="205" t="s">
        <v>84</v>
      </c>
      <c r="D287" s="187" t="s">
        <v>462</v>
      </c>
      <c r="E287" s="187"/>
      <c r="F287" s="188">
        <f>F292+F300</f>
        <v>25668.199999999997</v>
      </c>
      <c r="G287" s="188">
        <f>G288+G296+G304</f>
        <v>40425.800000000003</v>
      </c>
      <c r="H287" s="188">
        <f t="shared" si="107"/>
        <v>66094</v>
      </c>
      <c r="I287" s="188">
        <f t="shared" ref="I287:AK287" si="115">I289+I290+I291+I292+I304</f>
        <v>0</v>
      </c>
      <c r="J287" s="188">
        <f t="shared" si="115"/>
        <v>27409.7</v>
      </c>
      <c r="K287" s="188">
        <f t="shared" si="115"/>
        <v>0</v>
      </c>
      <c r="L287" s="188">
        <f t="shared" si="115"/>
        <v>0</v>
      </c>
      <c r="M287" s="188">
        <f t="shared" si="115"/>
        <v>27409.7</v>
      </c>
      <c r="N287" s="188">
        <f t="shared" si="115"/>
        <v>0</v>
      </c>
      <c r="O287" s="188">
        <f t="shared" si="115"/>
        <v>0</v>
      </c>
      <c r="P287" s="188">
        <f t="shared" si="115"/>
        <v>27409.7</v>
      </c>
      <c r="Q287" s="188">
        <f t="shared" si="115"/>
        <v>0</v>
      </c>
      <c r="R287" s="188">
        <f t="shared" si="115"/>
        <v>0</v>
      </c>
      <c r="S287" s="188">
        <f t="shared" si="115"/>
        <v>27409.7</v>
      </c>
      <c r="T287" s="188">
        <f t="shared" si="115"/>
        <v>0</v>
      </c>
      <c r="U287" s="188">
        <f t="shared" si="115"/>
        <v>0</v>
      </c>
      <c r="V287" s="188">
        <f t="shared" si="115"/>
        <v>27409.7</v>
      </c>
      <c r="W287" s="188">
        <f t="shared" si="115"/>
        <v>0</v>
      </c>
      <c r="X287" s="188">
        <f t="shared" si="115"/>
        <v>0</v>
      </c>
      <c r="Y287" s="188">
        <f t="shared" si="115"/>
        <v>27409.7</v>
      </c>
      <c r="Z287" s="188">
        <f t="shared" si="115"/>
        <v>0</v>
      </c>
      <c r="AA287" s="188">
        <f t="shared" si="115"/>
        <v>0</v>
      </c>
      <c r="AB287" s="188">
        <f t="shared" si="115"/>
        <v>27409.7</v>
      </c>
      <c r="AC287" s="188">
        <f t="shared" si="115"/>
        <v>0</v>
      </c>
      <c r="AD287" s="188">
        <f t="shared" si="115"/>
        <v>0</v>
      </c>
      <c r="AE287" s="188">
        <f t="shared" si="115"/>
        <v>27409.7</v>
      </c>
      <c r="AF287" s="188">
        <f t="shared" si="115"/>
        <v>0</v>
      </c>
      <c r="AG287" s="188">
        <f t="shared" si="115"/>
        <v>0</v>
      </c>
      <c r="AH287" s="188">
        <f t="shared" si="115"/>
        <v>27409.7</v>
      </c>
      <c r="AI287" s="188">
        <f t="shared" si="115"/>
        <v>0</v>
      </c>
      <c r="AJ287" s="188">
        <f t="shared" si="115"/>
        <v>0</v>
      </c>
      <c r="AK287" s="188">
        <f t="shared" si="115"/>
        <v>27409.7</v>
      </c>
      <c r="AL287" s="188">
        <f>AL288+AL296+AL304+AL292+AL300</f>
        <v>61080.5</v>
      </c>
      <c r="AM287" s="188">
        <f>AM288+AM296+AM304+AM292+AM300</f>
        <v>61049.100000000006</v>
      </c>
      <c r="AO287" s="30" t="s">
        <v>233</v>
      </c>
    </row>
    <row r="288" spans="1:42" ht="45.75" customHeight="1">
      <c r="A288" s="65" t="s">
        <v>288</v>
      </c>
      <c r="B288" s="23">
        <v>913</v>
      </c>
      <c r="C288" s="4" t="s">
        <v>84</v>
      </c>
      <c r="D288" s="8" t="s">
        <v>463</v>
      </c>
      <c r="E288" s="8"/>
      <c r="F288" s="148"/>
      <c r="G288" s="131">
        <f>G289+G290+G291</f>
        <v>15035.300000000001</v>
      </c>
      <c r="H288" s="6">
        <f t="shared" si="107"/>
        <v>15035.300000000001</v>
      </c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131">
        <f t="shared" ref="AL288:AM288" si="116">AL289+AL290+AL291</f>
        <v>14789.9</v>
      </c>
      <c r="AM288" s="131">
        <f t="shared" si="116"/>
        <v>14758.5</v>
      </c>
    </row>
    <row r="289" spans="1:43" ht="60" customHeight="1">
      <c r="A289" s="1" t="s">
        <v>279</v>
      </c>
      <c r="B289" s="23" t="s">
        <v>81</v>
      </c>
      <c r="C289" s="4" t="s">
        <v>84</v>
      </c>
      <c r="D289" s="8" t="s">
        <v>464</v>
      </c>
      <c r="E289" s="8" t="s">
        <v>9</v>
      </c>
      <c r="F289" s="6"/>
      <c r="G289" s="6">
        <v>11230.2</v>
      </c>
      <c r="H289" s="6">
        <f t="shared" si="107"/>
        <v>11230.2</v>
      </c>
      <c r="I289" s="6"/>
      <c r="J289" s="6">
        <f t="shared" si="95"/>
        <v>11230.2</v>
      </c>
      <c r="K289" s="6"/>
      <c r="L289" s="6"/>
      <c r="M289" s="6">
        <f t="shared" si="94"/>
        <v>11230.2</v>
      </c>
      <c r="N289" s="6"/>
      <c r="O289" s="6"/>
      <c r="P289" s="6">
        <f t="shared" si="98"/>
        <v>11230.2</v>
      </c>
      <c r="Q289" s="6"/>
      <c r="R289" s="6"/>
      <c r="S289" s="6">
        <f t="shared" si="99"/>
        <v>11230.2</v>
      </c>
      <c r="T289" s="6"/>
      <c r="U289" s="6"/>
      <c r="V289" s="6">
        <f t="shared" si="90"/>
        <v>11230.2</v>
      </c>
      <c r="W289" s="6"/>
      <c r="X289" s="6"/>
      <c r="Y289" s="6">
        <f t="shared" si="91"/>
        <v>11230.2</v>
      </c>
      <c r="Z289" s="6"/>
      <c r="AA289" s="6"/>
      <c r="AB289" s="6">
        <f t="shared" ref="AB289:AB358" si="117">Y289+Z289+AA289</f>
        <v>11230.2</v>
      </c>
      <c r="AC289" s="6"/>
      <c r="AD289" s="6"/>
      <c r="AE289" s="6">
        <f t="shared" si="109"/>
        <v>11230.2</v>
      </c>
      <c r="AF289" s="6"/>
      <c r="AG289" s="6"/>
      <c r="AH289" s="6">
        <f t="shared" si="113"/>
        <v>11230.2</v>
      </c>
      <c r="AI289" s="6"/>
      <c r="AJ289" s="6"/>
      <c r="AK289" s="6">
        <f t="shared" si="114"/>
        <v>11230.2</v>
      </c>
      <c r="AL289" s="6">
        <v>10984.8</v>
      </c>
      <c r="AM289" s="6">
        <v>10984.8</v>
      </c>
      <c r="AN289" s="30">
        <v>100</v>
      </c>
      <c r="AO289" s="94">
        <f>J289+J290+J301+J305</f>
        <v>22552.800000000003</v>
      </c>
      <c r="AP289" s="94">
        <f>AL289+AL290+AL301+AL305</f>
        <v>22307.4</v>
      </c>
      <c r="AQ289" s="94">
        <f>AM289+AM290+AM301+AM305</f>
        <v>22307.4</v>
      </c>
    </row>
    <row r="290" spans="1:43" ht="42.75" customHeight="1">
      <c r="A290" s="1" t="s">
        <v>279</v>
      </c>
      <c r="B290" s="23">
        <v>913</v>
      </c>
      <c r="C290" s="4" t="s">
        <v>84</v>
      </c>
      <c r="D290" s="8" t="s">
        <v>465</v>
      </c>
      <c r="E290" s="8" t="s">
        <v>9</v>
      </c>
      <c r="F290" s="6"/>
      <c r="G290" s="6">
        <v>3760</v>
      </c>
      <c r="H290" s="6">
        <f t="shared" si="107"/>
        <v>3760</v>
      </c>
      <c r="I290" s="6"/>
      <c r="J290" s="6">
        <f t="shared" si="95"/>
        <v>3760</v>
      </c>
      <c r="K290" s="6"/>
      <c r="L290" s="6"/>
      <c r="M290" s="6">
        <f t="shared" si="94"/>
        <v>3760</v>
      </c>
      <c r="N290" s="6"/>
      <c r="O290" s="6"/>
      <c r="P290" s="6">
        <f t="shared" si="98"/>
        <v>3760</v>
      </c>
      <c r="Q290" s="6"/>
      <c r="R290" s="6"/>
      <c r="S290" s="6">
        <f t="shared" si="99"/>
        <v>3760</v>
      </c>
      <c r="T290" s="6"/>
      <c r="U290" s="6"/>
      <c r="V290" s="6">
        <f t="shared" si="90"/>
        <v>3760</v>
      </c>
      <c r="W290" s="6"/>
      <c r="X290" s="6"/>
      <c r="Y290" s="6">
        <f t="shared" si="91"/>
        <v>3760</v>
      </c>
      <c r="Z290" s="6"/>
      <c r="AA290" s="6"/>
      <c r="AB290" s="6">
        <f t="shared" si="117"/>
        <v>3760</v>
      </c>
      <c r="AC290" s="6"/>
      <c r="AD290" s="6"/>
      <c r="AE290" s="6">
        <f t="shared" si="109"/>
        <v>3760</v>
      </c>
      <c r="AF290" s="6"/>
      <c r="AG290" s="6"/>
      <c r="AH290" s="6">
        <f t="shared" si="113"/>
        <v>3760</v>
      </c>
      <c r="AI290" s="6"/>
      <c r="AJ290" s="6"/>
      <c r="AK290" s="6">
        <f t="shared" si="114"/>
        <v>3760</v>
      </c>
      <c r="AL290" s="6">
        <v>3760</v>
      </c>
      <c r="AM290" s="6">
        <v>3760</v>
      </c>
      <c r="AN290" s="30">
        <v>200</v>
      </c>
      <c r="AO290" s="94">
        <f>J291+J302+J306</f>
        <v>5776.3</v>
      </c>
      <c r="AP290" s="94">
        <f>H291+H302+H306</f>
        <v>5776.3</v>
      </c>
      <c r="AQ290" s="94">
        <f>K291+K302+K306</f>
        <v>0</v>
      </c>
    </row>
    <row r="291" spans="1:43" ht="30" customHeight="1">
      <c r="A291" s="1" t="s">
        <v>280</v>
      </c>
      <c r="B291" s="23">
        <v>913</v>
      </c>
      <c r="C291" s="4" t="s">
        <v>84</v>
      </c>
      <c r="D291" s="8" t="s">
        <v>466</v>
      </c>
      <c r="E291" s="8" t="s">
        <v>11</v>
      </c>
      <c r="F291" s="6"/>
      <c r="G291" s="6">
        <v>45.1</v>
      </c>
      <c r="H291" s="6">
        <f t="shared" si="107"/>
        <v>45.1</v>
      </c>
      <c r="I291" s="6"/>
      <c r="J291" s="6">
        <f t="shared" si="95"/>
        <v>45.1</v>
      </c>
      <c r="K291" s="6"/>
      <c r="L291" s="6"/>
      <c r="M291" s="6">
        <f t="shared" si="94"/>
        <v>45.1</v>
      </c>
      <c r="N291" s="6"/>
      <c r="O291" s="6"/>
      <c r="P291" s="6">
        <f t="shared" si="98"/>
        <v>45.1</v>
      </c>
      <c r="Q291" s="6"/>
      <c r="R291" s="6"/>
      <c r="S291" s="6">
        <f t="shared" si="99"/>
        <v>45.1</v>
      </c>
      <c r="T291" s="6"/>
      <c r="U291" s="6"/>
      <c r="V291" s="6">
        <f t="shared" si="90"/>
        <v>45.1</v>
      </c>
      <c r="W291" s="6"/>
      <c r="X291" s="6"/>
      <c r="Y291" s="6">
        <f t="shared" ref="Y291:Y361" si="118">V291+W291+X291</f>
        <v>45.1</v>
      </c>
      <c r="Z291" s="6"/>
      <c r="AA291" s="6"/>
      <c r="AB291" s="6">
        <f t="shared" si="117"/>
        <v>45.1</v>
      </c>
      <c r="AC291" s="6"/>
      <c r="AD291" s="6"/>
      <c r="AE291" s="6">
        <f t="shared" si="109"/>
        <v>45.1</v>
      </c>
      <c r="AF291" s="6"/>
      <c r="AG291" s="6"/>
      <c r="AH291" s="6">
        <f t="shared" si="113"/>
        <v>45.1</v>
      </c>
      <c r="AI291" s="6"/>
      <c r="AJ291" s="6"/>
      <c r="AK291" s="6">
        <f t="shared" si="114"/>
        <v>45.1</v>
      </c>
      <c r="AL291" s="6">
        <v>45.1</v>
      </c>
      <c r="AM291" s="6">
        <v>13.7</v>
      </c>
      <c r="AN291" s="30">
        <v>800</v>
      </c>
      <c r="AO291" s="94">
        <f>J303</f>
        <v>0</v>
      </c>
      <c r="AP291" s="94">
        <f>H303</f>
        <v>0</v>
      </c>
      <c r="AQ291" s="94">
        <f>K303</f>
        <v>0</v>
      </c>
    </row>
    <row r="292" spans="1:43" ht="55.5" customHeight="1">
      <c r="A292" s="135" t="s">
        <v>287</v>
      </c>
      <c r="B292" s="136">
        <v>913</v>
      </c>
      <c r="C292" s="137" t="s">
        <v>84</v>
      </c>
      <c r="D292" s="8" t="s">
        <v>462</v>
      </c>
      <c r="E292" s="8"/>
      <c r="F292" s="131">
        <f>F293+F294+F295</f>
        <v>12374.4</v>
      </c>
      <c r="G292" s="131">
        <f>SUM(G301:G303)</f>
        <v>0</v>
      </c>
      <c r="H292" s="6">
        <f t="shared" si="107"/>
        <v>12374.4</v>
      </c>
      <c r="I292" s="6"/>
      <c r="J292" s="6">
        <f t="shared" si="95"/>
        <v>12374.4</v>
      </c>
      <c r="K292" s="6"/>
      <c r="L292" s="6"/>
      <c r="M292" s="6">
        <f t="shared" si="94"/>
        <v>12374.4</v>
      </c>
      <c r="N292" s="6"/>
      <c r="O292" s="6"/>
      <c r="P292" s="6">
        <f t="shared" si="98"/>
        <v>12374.4</v>
      </c>
      <c r="Q292" s="6"/>
      <c r="R292" s="6"/>
      <c r="S292" s="6">
        <f t="shared" si="99"/>
        <v>12374.4</v>
      </c>
      <c r="T292" s="6"/>
      <c r="U292" s="6">
        <f>U301+U302+U303</f>
        <v>0</v>
      </c>
      <c r="V292" s="6">
        <f t="shared" ref="V292:V362" si="119">S292+T292+U292</f>
        <v>12374.4</v>
      </c>
      <c r="W292" s="6"/>
      <c r="X292" s="6"/>
      <c r="Y292" s="6">
        <f t="shared" si="118"/>
        <v>12374.4</v>
      </c>
      <c r="Z292" s="6"/>
      <c r="AA292" s="6">
        <f>AA301+AA302+AA303</f>
        <v>0</v>
      </c>
      <c r="AB292" s="6">
        <f t="shared" si="117"/>
        <v>12374.4</v>
      </c>
      <c r="AC292" s="6"/>
      <c r="AD292" s="6"/>
      <c r="AE292" s="6">
        <f t="shared" si="109"/>
        <v>12374.4</v>
      </c>
      <c r="AF292" s="6"/>
      <c r="AG292" s="6"/>
      <c r="AH292" s="6">
        <f t="shared" si="113"/>
        <v>12374.4</v>
      </c>
      <c r="AI292" s="6"/>
      <c r="AJ292" s="6"/>
      <c r="AK292" s="6">
        <f t="shared" si="114"/>
        <v>12374.4</v>
      </c>
      <c r="AL292" s="131">
        <f>AL293+AL294+AL295</f>
        <v>10020.799999999999</v>
      </c>
      <c r="AM292" s="131">
        <f>AM293+AM294+AM295</f>
        <v>10020.799999999999</v>
      </c>
      <c r="AO292" s="94">
        <f>SUM(AO289:AO291)</f>
        <v>28329.100000000002</v>
      </c>
      <c r="AP292" s="94">
        <f>SUM(AP289:AP291)</f>
        <v>28083.7</v>
      </c>
      <c r="AQ292" s="94">
        <f>SUM(AQ289:AQ291)</f>
        <v>22307.4</v>
      </c>
    </row>
    <row r="293" spans="1:43" ht="61.5" customHeight="1">
      <c r="A293" s="1" t="s">
        <v>281</v>
      </c>
      <c r="B293" s="23">
        <v>913</v>
      </c>
      <c r="C293" s="4" t="s">
        <v>84</v>
      </c>
      <c r="D293" s="8" t="s">
        <v>462</v>
      </c>
      <c r="E293" s="8" t="s">
        <v>9</v>
      </c>
      <c r="F293" s="6">
        <v>5216</v>
      </c>
      <c r="G293" s="6"/>
      <c r="H293" s="6">
        <f t="shared" si="107"/>
        <v>5216</v>
      </c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>
        <v>5216</v>
      </c>
      <c r="AM293" s="6">
        <v>5216</v>
      </c>
      <c r="AO293" s="94"/>
      <c r="AP293" s="94"/>
      <c r="AQ293" s="94"/>
    </row>
    <row r="294" spans="1:43" ht="39" customHeight="1">
      <c r="A294" s="1" t="s">
        <v>282</v>
      </c>
      <c r="B294" s="23">
        <v>913</v>
      </c>
      <c r="C294" s="4" t="s">
        <v>84</v>
      </c>
      <c r="D294" s="8" t="s">
        <v>462</v>
      </c>
      <c r="E294" s="8" t="s">
        <v>11</v>
      </c>
      <c r="F294" s="6">
        <v>6804.8</v>
      </c>
      <c r="G294" s="6"/>
      <c r="H294" s="6">
        <f t="shared" si="107"/>
        <v>6804.8</v>
      </c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>
        <f>6804.8-2000</f>
        <v>4804.8</v>
      </c>
      <c r="AM294" s="6">
        <f>6804.8-2000</f>
        <v>4804.8</v>
      </c>
      <c r="AO294" s="94"/>
      <c r="AP294" s="94"/>
      <c r="AQ294" s="94"/>
    </row>
    <row r="295" spans="1:43" ht="39" customHeight="1">
      <c r="A295" s="1" t="s">
        <v>283</v>
      </c>
      <c r="B295" s="23">
        <v>913</v>
      </c>
      <c r="C295" s="4" t="s">
        <v>84</v>
      </c>
      <c r="D295" s="8" t="s">
        <v>462</v>
      </c>
      <c r="E295" s="8" t="s">
        <v>20</v>
      </c>
      <c r="F295" s="6">
        <v>353.6</v>
      </c>
      <c r="G295" s="6"/>
      <c r="H295" s="6">
        <f t="shared" si="107"/>
        <v>353.6</v>
      </c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>
        <f>159-159</f>
        <v>0</v>
      </c>
      <c r="AM295" s="6">
        <f>159-159</f>
        <v>0</v>
      </c>
      <c r="AO295" s="94"/>
      <c r="AP295" s="94"/>
      <c r="AQ295" s="94"/>
    </row>
    <row r="296" spans="1:43" ht="59.25" customHeight="1">
      <c r="A296" s="139" t="s">
        <v>286</v>
      </c>
      <c r="B296" s="23">
        <v>913</v>
      </c>
      <c r="C296" s="8" t="s">
        <v>84</v>
      </c>
      <c r="D296" s="8" t="s">
        <v>467</v>
      </c>
      <c r="E296" s="8"/>
      <c r="F296" s="6"/>
      <c r="G296" s="131">
        <f>G297+G298+G299</f>
        <v>25390.5</v>
      </c>
      <c r="H296" s="6">
        <f t="shared" si="107"/>
        <v>25390.5</v>
      </c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  <c r="AA296" s="131"/>
      <c r="AB296" s="131"/>
      <c r="AC296" s="131"/>
      <c r="AD296" s="131"/>
      <c r="AE296" s="131"/>
      <c r="AF296" s="131"/>
      <c r="AG296" s="131"/>
      <c r="AH296" s="131"/>
      <c r="AI296" s="131"/>
      <c r="AJ296" s="131"/>
      <c r="AK296" s="131"/>
      <c r="AL296" s="131">
        <f>AL297+AL298+AL299</f>
        <v>24976</v>
      </c>
      <c r="AM296" s="131">
        <f>AM297+AM298+AM299</f>
        <v>24976</v>
      </c>
      <c r="AO296" s="94"/>
      <c r="AP296" s="94"/>
      <c r="AQ296" s="94"/>
    </row>
    <row r="297" spans="1:43" ht="59.25" customHeight="1">
      <c r="A297" s="1" t="s">
        <v>284</v>
      </c>
      <c r="B297" s="23">
        <v>913</v>
      </c>
      <c r="C297" s="8" t="s">
        <v>84</v>
      </c>
      <c r="D297" s="8" t="s">
        <v>468</v>
      </c>
      <c r="E297" s="8" t="s">
        <v>9</v>
      </c>
      <c r="F297" s="6"/>
      <c r="G297" s="6">
        <v>18964.900000000001</v>
      </c>
      <c r="H297" s="6">
        <f t="shared" si="107"/>
        <v>18964.900000000001</v>
      </c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>
        <v>18550.400000000001</v>
      </c>
      <c r="AM297" s="6">
        <v>18550.400000000001</v>
      </c>
      <c r="AO297" s="94"/>
      <c r="AP297" s="94"/>
      <c r="AQ297" s="94"/>
    </row>
    <row r="298" spans="1:43" ht="18.75" customHeight="1">
      <c r="A298" s="1" t="s">
        <v>284</v>
      </c>
      <c r="B298" s="23">
        <v>913</v>
      </c>
      <c r="C298" s="8" t="s">
        <v>84</v>
      </c>
      <c r="D298" s="8" t="s">
        <v>469</v>
      </c>
      <c r="E298" s="8" t="s">
        <v>9</v>
      </c>
      <c r="F298" s="6"/>
      <c r="G298" s="6">
        <v>6349.5</v>
      </c>
      <c r="H298" s="6">
        <f t="shared" si="107"/>
        <v>6349.5</v>
      </c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>
        <v>6349.5</v>
      </c>
      <c r="AM298" s="6">
        <v>6349.5</v>
      </c>
      <c r="AO298" s="94"/>
      <c r="AP298" s="94"/>
      <c r="AQ298" s="94"/>
    </row>
    <row r="299" spans="1:43" ht="23.25" customHeight="1">
      <c r="A299" s="1" t="s">
        <v>285</v>
      </c>
      <c r="B299" s="23">
        <v>913</v>
      </c>
      <c r="C299" s="8" t="s">
        <v>84</v>
      </c>
      <c r="D299" s="8" t="s">
        <v>470</v>
      </c>
      <c r="E299" s="8" t="s">
        <v>11</v>
      </c>
      <c r="F299" s="6"/>
      <c r="G299" s="6">
        <v>76.099999999999994</v>
      </c>
      <c r="H299" s="6">
        <f t="shared" si="107"/>
        <v>76.099999999999994</v>
      </c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>
        <v>76.099999999999994</v>
      </c>
      <c r="AM299" s="6">
        <v>76.099999999999994</v>
      </c>
      <c r="AO299" s="94"/>
      <c r="AP299" s="94"/>
      <c r="AQ299" s="94"/>
    </row>
    <row r="300" spans="1:43" ht="39" customHeight="1">
      <c r="A300" s="1" t="s">
        <v>289</v>
      </c>
      <c r="B300" s="23">
        <v>913</v>
      </c>
      <c r="C300" s="4" t="s">
        <v>84</v>
      </c>
      <c r="D300" s="8" t="s">
        <v>462</v>
      </c>
      <c r="E300" s="8"/>
      <c r="F300" s="131">
        <f>F301+F302+F303</f>
        <v>13293.8</v>
      </c>
      <c r="G300" s="131">
        <f t="shared" ref="G300:AM300" si="120">G301+G302+G303</f>
        <v>0</v>
      </c>
      <c r="H300" s="131">
        <f t="shared" si="120"/>
        <v>13293.8</v>
      </c>
      <c r="I300" s="131">
        <f t="shared" si="120"/>
        <v>0</v>
      </c>
      <c r="J300" s="131">
        <f t="shared" si="120"/>
        <v>13293.8</v>
      </c>
      <c r="K300" s="131">
        <f t="shared" si="120"/>
        <v>0</v>
      </c>
      <c r="L300" s="131">
        <f t="shared" si="120"/>
        <v>0</v>
      </c>
      <c r="M300" s="131">
        <f t="shared" si="120"/>
        <v>13293.8</v>
      </c>
      <c r="N300" s="131">
        <f t="shared" si="120"/>
        <v>0</v>
      </c>
      <c r="O300" s="131">
        <f t="shared" si="120"/>
        <v>0</v>
      </c>
      <c r="P300" s="131">
        <f t="shared" si="120"/>
        <v>13293.8</v>
      </c>
      <c r="Q300" s="131">
        <f t="shared" si="120"/>
        <v>0</v>
      </c>
      <c r="R300" s="131">
        <f t="shared" si="120"/>
        <v>0</v>
      </c>
      <c r="S300" s="131">
        <f t="shared" si="120"/>
        <v>13293.8</v>
      </c>
      <c r="T300" s="131">
        <f t="shared" si="120"/>
        <v>0</v>
      </c>
      <c r="U300" s="131">
        <f t="shared" si="120"/>
        <v>0</v>
      </c>
      <c r="V300" s="131">
        <f t="shared" si="120"/>
        <v>13293.8</v>
      </c>
      <c r="W300" s="131">
        <f t="shared" si="120"/>
        <v>0</v>
      </c>
      <c r="X300" s="131">
        <f t="shared" si="120"/>
        <v>0</v>
      </c>
      <c r="Y300" s="131">
        <f t="shared" si="120"/>
        <v>13293.8</v>
      </c>
      <c r="Z300" s="131">
        <f t="shared" si="120"/>
        <v>0</v>
      </c>
      <c r="AA300" s="131">
        <f t="shared" si="120"/>
        <v>0</v>
      </c>
      <c r="AB300" s="131">
        <f t="shared" si="120"/>
        <v>13293.8</v>
      </c>
      <c r="AC300" s="131">
        <f t="shared" si="120"/>
        <v>0</v>
      </c>
      <c r="AD300" s="131">
        <f t="shared" si="120"/>
        <v>0</v>
      </c>
      <c r="AE300" s="131">
        <f t="shared" si="120"/>
        <v>13293.8</v>
      </c>
      <c r="AF300" s="131">
        <f t="shared" si="120"/>
        <v>0</v>
      </c>
      <c r="AG300" s="131">
        <f t="shared" si="120"/>
        <v>0</v>
      </c>
      <c r="AH300" s="131">
        <f t="shared" si="120"/>
        <v>13293.8</v>
      </c>
      <c r="AI300" s="131">
        <f t="shared" si="120"/>
        <v>0</v>
      </c>
      <c r="AJ300" s="131">
        <f t="shared" si="120"/>
        <v>0</v>
      </c>
      <c r="AK300" s="131">
        <f t="shared" si="120"/>
        <v>13293.8</v>
      </c>
      <c r="AL300" s="131">
        <f t="shared" si="120"/>
        <v>11293.8</v>
      </c>
      <c r="AM300" s="131">
        <f t="shared" si="120"/>
        <v>11293.8</v>
      </c>
      <c r="AO300" s="94"/>
      <c r="AP300" s="94"/>
      <c r="AQ300" s="94"/>
    </row>
    <row r="301" spans="1:43" ht="41.25" customHeight="1">
      <c r="A301" s="1" t="s">
        <v>293</v>
      </c>
      <c r="B301" s="23">
        <v>913</v>
      </c>
      <c r="C301" s="4" t="s">
        <v>84</v>
      </c>
      <c r="D301" s="8" t="s">
        <v>462</v>
      </c>
      <c r="E301" s="8" t="s">
        <v>9</v>
      </c>
      <c r="F301" s="6">
        <v>7562.6</v>
      </c>
      <c r="G301" s="6"/>
      <c r="H301" s="6">
        <f t="shared" ref="H301:H313" si="121">F301+G301</f>
        <v>7562.6</v>
      </c>
      <c r="I301" s="6"/>
      <c r="J301" s="6">
        <f t="shared" si="95"/>
        <v>7562.6</v>
      </c>
      <c r="K301" s="6"/>
      <c r="L301" s="6"/>
      <c r="M301" s="6">
        <f t="shared" si="94"/>
        <v>7562.6</v>
      </c>
      <c r="N301" s="6"/>
      <c r="O301" s="6"/>
      <c r="P301" s="6">
        <f t="shared" si="98"/>
        <v>7562.6</v>
      </c>
      <c r="Q301" s="6"/>
      <c r="R301" s="6"/>
      <c r="S301" s="6">
        <f t="shared" si="99"/>
        <v>7562.6</v>
      </c>
      <c r="T301" s="6"/>
      <c r="U301" s="6"/>
      <c r="V301" s="6">
        <f t="shared" si="119"/>
        <v>7562.6</v>
      </c>
      <c r="W301" s="6"/>
      <c r="X301" s="6"/>
      <c r="Y301" s="6">
        <f t="shared" si="118"/>
        <v>7562.6</v>
      </c>
      <c r="Z301" s="6"/>
      <c r="AA301" s="6"/>
      <c r="AB301" s="6">
        <f t="shared" si="117"/>
        <v>7562.6</v>
      </c>
      <c r="AC301" s="6"/>
      <c r="AD301" s="6"/>
      <c r="AE301" s="6">
        <f t="shared" si="109"/>
        <v>7562.6</v>
      </c>
      <c r="AF301" s="6"/>
      <c r="AG301" s="6"/>
      <c r="AH301" s="6">
        <f t="shared" si="113"/>
        <v>7562.6</v>
      </c>
      <c r="AI301" s="6"/>
      <c r="AJ301" s="6"/>
      <c r="AK301" s="6">
        <f t="shared" si="114"/>
        <v>7562.6</v>
      </c>
      <c r="AL301" s="6">
        <v>7562.6</v>
      </c>
      <c r="AM301" s="6">
        <v>7562.6</v>
      </c>
    </row>
    <row r="302" spans="1:43" ht="47.25" customHeight="1">
      <c r="A302" s="1" t="s">
        <v>403</v>
      </c>
      <c r="B302" s="23">
        <v>913</v>
      </c>
      <c r="C302" s="4" t="s">
        <v>84</v>
      </c>
      <c r="D302" s="8" t="s">
        <v>462</v>
      </c>
      <c r="E302" s="8" t="s">
        <v>11</v>
      </c>
      <c r="F302" s="6">
        <v>5731.2</v>
      </c>
      <c r="G302" s="6"/>
      <c r="H302" s="6">
        <f t="shared" si="121"/>
        <v>5731.2</v>
      </c>
      <c r="I302" s="6"/>
      <c r="J302" s="6">
        <f t="shared" si="95"/>
        <v>5731.2</v>
      </c>
      <c r="K302" s="6"/>
      <c r="L302" s="6"/>
      <c r="M302" s="6">
        <f t="shared" si="94"/>
        <v>5731.2</v>
      </c>
      <c r="N302" s="6"/>
      <c r="O302" s="6"/>
      <c r="P302" s="6">
        <f t="shared" si="98"/>
        <v>5731.2</v>
      </c>
      <c r="Q302" s="6"/>
      <c r="R302" s="6"/>
      <c r="S302" s="6">
        <f t="shared" si="99"/>
        <v>5731.2</v>
      </c>
      <c r="T302" s="6"/>
      <c r="U302" s="6"/>
      <c r="V302" s="6">
        <f t="shared" si="119"/>
        <v>5731.2</v>
      </c>
      <c r="W302" s="6"/>
      <c r="X302" s="6"/>
      <c r="Y302" s="6">
        <f t="shared" si="118"/>
        <v>5731.2</v>
      </c>
      <c r="Z302" s="6"/>
      <c r="AA302" s="31"/>
      <c r="AB302" s="6">
        <f t="shared" si="117"/>
        <v>5731.2</v>
      </c>
      <c r="AC302" s="6"/>
      <c r="AD302" s="6"/>
      <c r="AE302" s="6">
        <f t="shared" si="109"/>
        <v>5731.2</v>
      </c>
      <c r="AF302" s="6"/>
      <c r="AG302" s="6"/>
      <c r="AH302" s="6">
        <f t="shared" si="113"/>
        <v>5731.2</v>
      </c>
      <c r="AI302" s="6"/>
      <c r="AJ302" s="6"/>
      <c r="AK302" s="6">
        <f t="shared" si="114"/>
        <v>5731.2</v>
      </c>
      <c r="AL302" s="6">
        <f>5731.2-2000</f>
        <v>3731.2</v>
      </c>
      <c r="AM302" s="6">
        <f>5731.2-2000</f>
        <v>3731.2</v>
      </c>
    </row>
    <row r="303" spans="1:43" ht="25.5" hidden="1" customHeight="1">
      <c r="A303" s="1" t="s">
        <v>19</v>
      </c>
      <c r="B303" s="23">
        <v>913</v>
      </c>
      <c r="C303" s="4" t="s">
        <v>84</v>
      </c>
      <c r="D303" s="8" t="s">
        <v>164</v>
      </c>
      <c r="E303" s="8" t="s">
        <v>20</v>
      </c>
      <c r="F303" s="6"/>
      <c r="G303" s="6"/>
      <c r="H303" s="6">
        <f t="shared" si="121"/>
        <v>0</v>
      </c>
      <c r="I303" s="6"/>
      <c r="J303" s="6">
        <f t="shared" si="95"/>
        <v>0</v>
      </c>
      <c r="K303" s="6"/>
      <c r="L303" s="6"/>
      <c r="M303" s="6">
        <f t="shared" si="94"/>
        <v>0</v>
      </c>
      <c r="N303" s="6"/>
      <c r="O303" s="6"/>
      <c r="P303" s="6">
        <f t="shared" si="98"/>
        <v>0</v>
      </c>
      <c r="Q303" s="6"/>
      <c r="R303" s="6"/>
      <c r="S303" s="6">
        <f t="shared" si="99"/>
        <v>0</v>
      </c>
      <c r="T303" s="6"/>
      <c r="U303" s="6"/>
      <c r="V303" s="6">
        <f t="shared" si="119"/>
        <v>0</v>
      </c>
      <c r="W303" s="6"/>
      <c r="X303" s="6"/>
      <c r="Y303" s="6">
        <f t="shared" si="118"/>
        <v>0</v>
      </c>
      <c r="Z303" s="6"/>
      <c r="AA303" s="39"/>
      <c r="AB303" s="6">
        <f t="shared" si="117"/>
        <v>0</v>
      </c>
      <c r="AC303" s="6"/>
      <c r="AD303" s="6"/>
      <c r="AE303" s="6">
        <f t="shared" si="109"/>
        <v>0</v>
      </c>
      <c r="AF303" s="6"/>
      <c r="AG303" s="6"/>
      <c r="AH303" s="6">
        <f t="shared" si="113"/>
        <v>0</v>
      </c>
      <c r="AI303" s="6"/>
      <c r="AJ303" s="6"/>
      <c r="AK303" s="6">
        <f t="shared" si="114"/>
        <v>0</v>
      </c>
      <c r="AL303" s="6"/>
      <c r="AM303" s="6"/>
    </row>
    <row r="304" spans="1:43" ht="38.25" hidden="1" customHeight="1">
      <c r="A304" s="95" t="s">
        <v>226</v>
      </c>
      <c r="B304" s="23" t="s">
        <v>81</v>
      </c>
      <c r="C304" s="4" t="s">
        <v>84</v>
      </c>
      <c r="D304" s="8" t="s">
        <v>195</v>
      </c>
      <c r="E304" s="8"/>
      <c r="F304" s="131">
        <f>F305+F306</f>
        <v>0</v>
      </c>
      <c r="G304" s="131">
        <f>G305+G306</f>
        <v>0</v>
      </c>
      <c r="H304" s="6">
        <f t="shared" si="121"/>
        <v>0</v>
      </c>
      <c r="I304" s="6">
        <f t="shared" ref="I304:AJ304" si="122">I305</f>
        <v>0</v>
      </c>
      <c r="J304" s="6">
        <f t="shared" si="95"/>
        <v>0</v>
      </c>
      <c r="K304" s="6">
        <f t="shared" si="122"/>
        <v>0</v>
      </c>
      <c r="L304" s="6">
        <f t="shared" si="122"/>
        <v>0</v>
      </c>
      <c r="M304" s="6">
        <f t="shared" si="94"/>
        <v>0</v>
      </c>
      <c r="N304" s="6">
        <f t="shared" si="122"/>
        <v>0</v>
      </c>
      <c r="O304" s="6">
        <f t="shared" si="122"/>
        <v>0</v>
      </c>
      <c r="P304" s="6">
        <f t="shared" si="98"/>
        <v>0</v>
      </c>
      <c r="Q304" s="6">
        <f t="shared" si="122"/>
        <v>0</v>
      </c>
      <c r="R304" s="6">
        <f t="shared" si="122"/>
        <v>0</v>
      </c>
      <c r="S304" s="6">
        <f t="shared" si="99"/>
        <v>0</v>
      </c>
      <c r="T304" s="6">
        <f t="shared" si="122"/>
        <v>0</v>
      </c>
      <c r="U304" s="6">
        <f t="shared" si="122"/>
        <v>0</v>
      </c>
      <c r="V304" s="6">
        <f t="shared" si="119"/>
        <v>0</v>
      </c>
      <c r="W304" s="6">
        <f t="shared" si="122"/>
        <v>0</v>
      </c>
      <c r="X304" s="6">
        <f t="shared" si="122"/>
        <v>0</v>
      </c>
      <c r="Y304" s="6">
        <f t="shared" si="118"/>
        <v>0</v>
      </c>
      <c r="Z304" s="6">
        <f t="shared" si="122"/>
        <v>0</v>
      </c>
      <c r="AA304" s="6">
        <f t="shared" si="122"/>
        <v>0</v>
      </c>
      <c r="AB304" s="6">
        <f t="shared" si="117"/>
        <v>0</v>
      </c>
      <c r="AC304" s="6">
        <f t="shared" si="122"/>
        <v>0</v>
      </c>
      <c r="AD304" s="6">
        <f t="shared" si="122"/>
        <v>0</v>
      </c>
      <c r="AE304" s="6">
        <f t="shared" si="109"/>
        <v>0</v>
      </c>
      <c r="AF304" s="6">
        <f t="shared" si="122"/>
        <v>0</v>
      </c>
      <c r="AG304" s="6">
        <f t="shared" si="122"/>
        <v>0</v>
      </c>
      <c r="AH304" s="6">
        <f t="shared" si="113"/>
        <v>0</v>
      </c>
      <c r="AI304" s="6">
        <f t="shared" si="122"/>
        <v>0</v>
      </c>
      <c r="AJ304" s="6">
        <f t="shared" si="122"/>
        <v>0</v>
      </c>
      <c r="AK304" s="6">
        <f t="shared" si="114"/>
        <v>0</v>
      </c>
      <c r="AL304" s="131">
        <f>AL305+AL306</f>
        <v>0</v>
      </c>
      <c r="AM304" s="131">
        <f>AM305+AM306</f>
        <v>0</v>
      </c>
    </row>
    <row r="305" spans="1:45" ht="39" hidden="1" customHeight="1">
      <c r="A305" s="7" t="s">
        <v>126</v>
      </c>
      <c r="B305" s="23" t="s">
        <v>81</v>
      </c>
      <c r="C305" s="4" t="s">
        <v>84</v>
      </c>
      <c r="D305" s="8" t="s">
        <v>195</v>
      </c>
      <c r="E305" s="8" t="s">
        <v>9</v>
      </c>
      <c r="F305" s="6"/>
      <c r="G305" s="6"/>
      <c r="H305" s="6">
        <f t="shared" si="121"/>
        <v>0</v>
      </c>
      <c r="I305" s="6"/>
      <c r="J305" s="6">
        <f t="shared" si="95"/>
        <v>0</v>
      </c>
      <c r="K305" s="6"/>
      <c r="L305" s="6"/>
      <c r="M305" s="6">
        <f t="shared" ref="M305:M392" si="123">J305+K305+L305</f>
        <v>0</v>
      </c>
      <c r="N305" s="6"/>
      <c r="O305" s="6"/>
      <c r="P305" s="6">
        <f t="shared" si="98"/>
        <v>0</v>
      </c>
      <c r="Q305" s="6"/>
      <c r="R305" s="6"/>
      <c r="S305" s="6">
        <f t="shared" si="99"/>
        <v>0</v>
      </c>
      <c r="T305" s="6"/>
      <c r="U305" s="6"/>
      <c r="V305" s="6">
        <f t="shared" si="119"/>
        <v>0</v>
      </c>
      <c r="W305" s="6"/>
      <c r="X305" s="6"/>
      <c r="Y305" s="6">
        <f t="shared" si="118"/>
        <v>0</v>
      </c>
      <c r="Z305" s="6"/>
      <c r="AA305" s="6"/>
      <c r="AB305" s="6">
        <f t="shared" si="117"/>
        <v>0</v>
      </c>
      <c r="AC305" s="6"/>
      <c r="AD305" s="6"/>
      <c r="AE305" s="6">
        <f t="shared" si="109"/>
        <v>0</v>
      </c>
      <c r="AF305" s="6"/>
      <c r="AG305" s="6"/>
      <c r="AH305" s="6">
        <f t="shared" si="113"/>
        <v>0</v>
      </c>
      <c r="AI305" s="6"/>
      <c r="AJ305" s="6"/>
      <c r="AK305" s="6">
        <f t="shared" si="114"/>
        <v>0</v>
      </c>
      <c r="AL305" s="6"/>
      <c r="AM305" s="6"/>
    </row>
    <row r="306" spans="1:45" ht="21" hidden="1" customHeight="1">
      <c r="A306" s="1" t="s">
        <v>10</v>
      </c>
      <c r="B306" s="23" t="s">
        <v>81</v>
      </c>
      <c r="C306" s="4" t="s">
        <v>84</v>
      </c>
      <c r="D306" s="8" t="s">
        <v>195</v>
      </c>
      <c r="E306" s="8" t="s">
        <v>11</v>
      </c>
      <c r="F306" s="6"/>
      <c r="G306" s="6"/>
      <c r="H306" s="6">
        <f t="shared" si="121"/>
        <v>0</v>
      </c>
      <c r="I306" s="6"/>
      <c r="J306" s="6">
        <f t="shared" ref="J306:J393" si="124">H306+I306</f>
        <v>0</v>
      </c>
      <c r="K306" s="6"/>
      <c r="L306" s="6"/>
      <c r="M306" s="6">
        <f t="shared" si="123"/>
        <v>0</v>
      </c>
      <c r="N306" s="6"/>
      <c r="O306" s="6"/>
      <c r="P306" s="6">
        <f t="shared" si="98"/>
        <v>0</v>
      </c>
      <c r="Q306" s="6"/>
      <c r="R306" s="6"/>
      <c r="S306" s="6">
        <f t="shared" si="99"/>
        <v>0</v>
      </c>
      <c r="T306" s="6"/>
      <c r="U306" s="6"/>
      <c r="V306" s="6">
        <f t="shared" si="119"/>
        <v>0</v>
      </c>
      <c r="W306" s="6"/>
      <c r="X306" s="6"/>
      <c r="Y306" s="6">
        <f t="shared" si="118"/>
        <v>0</v>
      </c>
      <c r="Z306" s="6"/>
      <c r="AA306" s="6"/>
      <c r="AB306" s="6">
        <f t="shared" si="117"/>
        <v>0</v>
      </c>
      <c r="AC306" s="6"/>
      <c r="AD306" s="6"/>
      <c r="AE306" s="6">
        <f t="shared" si="109"/>
        <v>0</v>
      </c>
      <c r="AF306" s="6"/>
      <c r="AG306" s="6"/>
      <c r="AH306" s="6">
        <f t="shared" si="113"/>
        <v>0</v>
      </c>
      <c r="AI306" s="6"/>
      <c r="AJ306" s="6"/>
      <c r="AK306" s="6">
        <f t="shared" si="114"/>
        <v>0</v>
      </c>
      <c r="AL306" s="6"/>
      <c r="AM306" s="6"/>
    </row>
    <row r="307" spans="1:45" ht="21" customHeight="1">
      <c r="A307" s="65" t="s">
        <v>326</v>
      </c>
      <c r="B307" s="82">
        <v>913</v>
      </c>
      <c r="C307" s="248" t="s">
        <v>84</v>
      </c>
      <c r="D307" s="56" t="s">
        <v>155</v>
      </c>
      <c r="E307" s="5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>
        <f>AL308+AL309+AL310+AL311</f>
        <v>0</v>
      </c>
      <c r="AM307" s="26">
        <f>AM308+AM309+AM310+AM311</f>
        <v>0</v>
      </c>
    </row>
    <row r="308" spans="1:45" ht="21" hidden="1" customHeight="1">
      <c r="A308" s="1" t="s">
        <v>288</v>
      </c>
      <c r="B308" s="23">
        <v>913</v>
      </c>
      <c r="C308" s="4" t="s">
        <v>84</v>
      </c>
      <c r="D308" s="8" t="s">
        <v>394</v>
      </c>
      <c r="E308" s="8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</row>
    <row r="309" spans="1:45" ht="21" hidden="1" customHeight="1">
      <c r="A309" s="135" t="s">
        <v>287</v>
      </c>
      <c r="B309" s="136">
        <v>913</v>
      </c>
      <c r="C309" s="137" t="s">
        <v>84</v>
      </c>
      <c r="D309" s="8" t="s">
        <v>155</v>
      </c>
      <c r="E309" s="8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</row>
    <row r="310" spans="1:45" ht="21" hidden="1" customHeight="1">
      <c r="A310" s="119" t="s">
        <v>286</v>
      </c>
      <c r="B310" s="23">
        <v>913</v>
      </c>
      <c r="C310" s="8" t="s">
        <v>84</v>
      </c>
      <c r="D310" s="8" t="s">
        <v>395</v>
      </c>
      <c r="E310" s="8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</row>
    <row r="311" spans="1:45" ht="21" hidden="1" customHeight="1">
      <c r="A311" s="1" t="s">
        <v>289</v>
      </c>
      <c r="B311" s="23">
        <v>913</v>
      </c>
      <c r="C311" s="4" t="s">
        <v>84</v>
      </c>
      <c r="D311" s="8" t="s">
        <v>155</v>
      </c>
      <c r="E311" s="8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</row>
    <row r="312" spans="1:45" ht="55.5" hidden="1" customHeight="1">
      <c r="A312" s="177" t="s">
        <v>367</v>
      </c>
      <c r="B312" s="203">
        <v>913</v>
      </c>
      <c r="C312" s="181" t="s">
        <v>84</v>
      </c>
      <c r="D312" s="181" t="s">
        <v>160</v>
      </c>
      <c r="E312" s="181"/>
      <c r="F312" s="182">
        <f>F313</f>
        <v>0</v>
      </c>
      <c r="G312" s="182"/>
      <c r="H312" s="182">
        <f t="shared" si="121"/>
        <v>0</v>
      </c>
      <c r="I312" s="182"/>
      <c r="J312" s="182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82"/>
      <c r="AA312" s="182"/>
      <c r="AB312" s="182"/>
      <c r="AC312" s="182"/>
      <c r="AD312" s="182"/>
      <c r="AE312" s="182"/>
      <c r="AF312" s="182"/>
      <c r="AG312" s="182"/>
      <c r="AH312" s="182"/>
      <c r="AI312" s="182"/>
      <c r="AJ312" s="182"/>
      <c r="AK312" s="182"/>
      <c r="AL312" s="182"/>
      <c r="AM312" s="182">
        <f>AM313</f>
        <v>0</v>
      </c>
    </row>
    <row r="313" spans="1:45" ht="36" hidden="1" customHeight="1">
      <c r="A313" s="5" t="s">
        <v>16</v>
      </c>
      <c r="B313" s="3" t="s">
        <v>81</v>
      </c>
      <c r="C313" s="4" t="s">
        <v>84</v>
      </c>
      <c r="D313" s="8" t="s">
        <v>160</v>
      </c>
      <c r="E313" s="8" t="s">
        <v>11</v>
      </c>
      <c r="F313" s="6"/>
      <c r="G313" s="6"/>
      <c r="H313" s="6">
        <f t="shared" si="121"/>
        <v>0</v>
      </c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</row>
    <row r="314" spans="1:45" ht="21" customHeight="1">
      <c r="A314" s="1"/>
      <c r="B314" s="23"/>
      <c r="C314" s="4"/>
      <c r="D314" s="8"/>
      <c r="E314" s="8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</row>
    <row r="315" spans="1:45" s="53" customFormat="1" ht="39" customHeight="1">
      <c r="A315" s="122" t="s">
        <v>85</v>
      </c>
      <c r="B315" s="79">
        <v>913</v>
      </c>
      <c r="C315" s="59" t="s">
        <v>86</v>
      </c>
      <c r="D315" s="59"/>
      <c r="E315" s="59"/>
      <c r="F315" s="129">
        <f>F316</f>
        <v>55107.500000000007</v>
      </c>
      <c r="G315" s="129">
        <f>G316</f>
        <v>240133.6</v>
      </c>
      <c r="H315" s="6">
        <f t="shared" ref="H315:H363" si="125">F315+G315</f>
        <v>295241.10000000003</v>
      </c>
      <c r="I315" s="24">
        <f t="shared" ref="I315:AM315" si="126">I316</f>
        <v>0</v>
      </c>
      <c r="J315" s="24">
        <f t="shared" si="124"/>
        <v>295241.10000000003</v>
      </c>
      <c r="K315" s="24">
        <f t="shared" si="126"/>
        <v>0</v>
      </c>
      <c r="L315" s="24">
        <f t="shared" si="126"/>
        <v>0</v>
      </c>
      <c r="M315" s="24">
        <f t="shared" si="123"/>
        <v>295241.10000000003</v>
      </c>
      <c r="N315" s="24">
        <f t="shared" si="126"/>
        <v>0</v>
      </c>
      <c r="O315" s="24">
        <f t="shared" si="126"/>
        <v>0</v>
      </c>
      <c r="P315" s="24">
        <f t="shared" si="126"/>
        <v>260756.2</v>
      </c>
      <c r="Q315" s="24">
        <f t="shared" si="126"/>
        <v>0</v>
      </c>
      <c r="R315" s="24">
        <f t="shared" si="126"/>
        <v>0</v>
      </c>
      <c r="S315" s="24">
        <f t="shared" si="126"/>
        <v>260756.2</v>
      </c>
      <c r="T315" s="24">
        <f t="shared" si="126"/>
        <v>0</v>
      </c>
      <c r="U315" s="24">
        <f t="shared" si="126"/>
        <v>0</v>
      </c>
      <c r="V315" s="24">
        <f t="shared" si="119"/>
        <v>260756.2</v>
      </c>
      <c r="W315" s="24">
        <f t="shared" si="126"/>
        <v>0</v>
      </c>
      <c r="X315" s="24">
        <f t="shared" si="126"/>
        <v>0</v>
      </c>
      <c r="Y315" s="24">
        <f t="shared" si="118"/>
        <v>260756.2</v>
      </c>
      <c r="Z315" s="24">
        <f t="shared" si="126"/>
        <v>0</v>
      </c>
      <c r="AA315" s="24">
        <f t="shared" si="126"/>
        <v>0</v>
      </c>
      <c r="AB315" s="24">
        <f t="shared" si="117"/>
        <v>260756.2</v>
      </c>
      <c r="AC315" s="24">
        <f t="shared" si="126"/>
        <v>0</v>
      </c>
      <c r="AD315" s="24">
        <f t="shared" si="126"/>
        <v>0</v>
      </c>
      <c r="AE315" s="24">
        <f t="shared" si="126"/>
        <v>260756.2</v>
      </c>
      <c r="AF315" s="24">
        <f t="shared" si="126"/>
        <v>0</v>
      </c>
      <c r="AG315" s="24">
        <f t="shared" si="126"/>
        <v>0</v>
      </c>
      <c r="AH315" s="24">
        <f t="shared" si="113"/>
        <v>260756.2</v>
      </c>
      <c r="AI315" s="24">
        <f t="shared" si="126"/>
        <v>0</v>
      </c>
      <c r="AJ315" s="24">
        <f t="shared" si="126"/>
        <v>0</v>
      </c>
      <c r="AK315" s="24">
        <f t="shared" si="114"/>
        <v>260756.2</v>
      </c>
      <c r="AL315" s="129">
        <f t="shared" si="126"/>
        <v>209646.5</v>
      </c>
      <c r="AM315" s="129">
        <f t="shared" si="126"/>
        <v>213819.10000000003</v>
      </c>
      <c r="AN315" s="60">
        <v>261965.9</v>
      </c>
      <c r="AO315" s="61">
        <f>AN315-AH315</f>
        <v>1209.6999999999825</v>
      </c>
      <c r="AP315" s="61">
        <v>229709.9</v>
      </c>
    </row>
    <row r="316" spans="1:45" s="53" customFormat="1" ht="33.75" customHeight="1">
      <c r="A316" s="65" t="s">
        <v>87</v>
      </c>
      <c r="B316" s="82">
        <v>913</v>
      </c>
      <c r="C316" s="56" t="s">
        <v>86</v>
      </c>
      <c r="D316" s="56"/>
      <c r="E316" s="56"/>
      <c r="F316" s="130">
        <f>F317+F350+F390</f>
        <v>55107.500000000007</v>
      </c>
      <c r="G316" s="130">
        <f>G317+G350+G390</f>
        <v>240133.6</v>
      </c>
      <c r="H316" s="124">
        <f t="shared" si="125"/>
        <v>295241.10000000003</v>
      </c>
      <c r="I316" s="26">
        <f>I317+I351+I390</f>
        <v>0</v>
      </c>
      <c r="J316" s="26">
        <f t="shared" si="124"/>
        <v>295241.10000000003</v>
      </c>
      <c r="K316" s="26">
        <f t="shared" ref="K316:S316" si="127">K317+K351+K390</f>
        <v>0</v>
      </c>
      <c r="L316" s="26">
        <f t="shared" si="127"/>
        <v>0</v>
      </c>
      <c r="M316" s="26">
        <f t="shared" si="127"/>
        <v>263966.2</v>
      </c>
      <c r="N316" s="26">
        <f t="shared" si="127"/>
        <v>0</v>
      </c>
      <c r="O316" s="26">
        <f t="shared" si="127"/>
        <v>0</v>
      </c>
      <c r="P316" s="26">
        <f t="shared" si="127"/>
        <v>260756.2</v>
      </c>
      <c r="Q316" s="26">
        <f t="shared" si="127"/>
        <v>0</v>
      </c>
      <c r="R316" s="26">
        <f t="shared" si="127"/>
        <v>0</v>
      </c>
      <c r="S316" s="26">
        <f t="shared" si="127"/>
        <v>260756.2</v>
      </c>
      <c r="T316" s="26">
        <f>T317+T351+T390+T322</f>
        <v>0</v>
      </c>
      <c r="U316" s="26">
        <f>U317+U351+U390+U322</f>
        <v>0</v>
      </c>
      <c r="V316" s="26">
        <f t="shared" si="119"/>
        <v>260756.2</v>
      </c>
      <c r="W316" s="26">
        <f>W317+W351+W390+W322</f>
        <v>0</v>
      </c>
      <c r="X316" s="26">
        <f>X317+X351+X390+X322</f>
        <v>0</v>
      </c>
      <c r="Y316" s="26">
        <f t="shared" si="118"/>
        <v>260756.2</v>
      </c>
      <c r="Z316" s="26">
        <f>Z317+Z351+Z390+Z322</f>
        <v>0</v>
      </c>
      <c r="AA316" s="26">
        <f>AA317+AA351+AA390+AA322</f>
        <v>0</v>
      </c>
      <c r="AB316" s="26">
        <f t="shared" si="117"/>
        <v>260756.2</v>
      </c>
      <c r="AC316" s="26">
        <f>AC317+AC351+AC390</f>
        <v>0</v>
      </c>
      <c r="AD316" s="26">
        <f>AD317+AD351+AD390</f>
        <v>0</v>
      </c>
      <c r="AE316" s="26">
        <f t="shared" ref="AE316:AE344" si="128">AB316+AC316+AD316</f>
        <v>260756.2</v>
      </c>
      <c r="AF316" s="26">
        <f>AF317+AF351+AF390</f>
        <v>0</v>
      </c>
      <c r="AG316" s="26">
        <f>AG317+AG351+AG390</f>
        <v>0</v>
      </c>
      <c r="AH316" s="26">
        <f t="shared" si="113"/>
        <v>260756.2</v>
      </c>
      <c r="AI316" s="26">
        <f>AI317+AI351+AI390</f>
        <v>0</v>
      </c>
      <c r="AJ316" s="26">
        <f>AJ317+AJ351+AJ390</f>
        <v>0</v>
      </c>
      <c r="AK316" s="26">
        <f t="shared" si="114"/>
        <v>260756.2</v>
      </c>
      <c r="AL316" s="130">
        <f>AL317+AL350+AL390</f>
        <v>209646.5</v>
      </c>
      <c r="AM316" s="130">
        <f>AM317+AM350+AM390</f>
        <v>213819.10000000003</v>
      </c>
      <c r="AN316" s="61"/>
      <c r="AO316" s="61"/>
      <c r="AP316" s="61">
        <f>AP315-AM315</f>
        <v>15890.799999999959</v>
      </c>
      <c r="AQ316" s="53">
        <v>240077.8</v>
      </c>
      <c r="AR316" s="53">
        <v>239268.8</v>
      </c>
      <c r="AS316" s="53">
        <v>234323.4</v>
      </c>
    </row>
    <row r="317" spans="1:45" ht="56.25" customHeight="1">
      <c r="A317" s="167" t="s">
        <v>486</v>
      </c>
      <c r="B317" s="204" t="s">
        <v>81</v>
      </c>
      <c r="C317" s="187" t="s">
        <v>86</v>
      </c>
      <c r="D317" s="187" t="s">
        <v>462</v>
      </c>
      <c r="E317" s="187"/>
      <c r="F317" s="188">
        <f>F340+F350+F328+F332</f>
        <v>44323.700000000004</v>
      </c>
      <c r="G317" s="188">
        <f>G340+G326+G328+G336+G318+G332</f>
        <v>219642.5</v>
      </c>
      <c r="H317" s="188">
        <f t="shared" si="125"/>
        <v>263966.2</v>
      </c>
      <c r="I317" s="188">
        <f>I318+I322+I326+I328+I340</f>
        <v>0</v>
      </c>
      <c r="J317" s="188">
        <f t="shared" si="124"/>
        <v>263966.2</v>
      </c>
      <c r="K317" s="188">
        <f>K318+K322+K326+K328+K340</f>
        <v>0</v>
      </c>
      <c r="L317" s="188">
        <f>L318+L322+L326+L328+L340</f>
        <v>0</v>
      </c>
      <c r="M317" s="188">
        <f t="shared" si="123"/>
        <v>263966.2</v>
      </c>
      <c r="N317" s="188">
        <f>N318+N322+N326+N328+N340</f>
        <v>0</v>
      </c>
      <c r="O317" s="188">
        <f>O318+O322+O326+O328+O340</f>
        <v>0</v>
      </c>
      <c r="P317" s="188">
        <f>P318+P322+P326+P328+P340</f>
        <v>260756.2</v>
      </c>
      <c r="Q317" s="188">
        <f>Q318+Q322+Q326+Q328+Q340</f>
        <v>0</v>
      </c>
      <c r="R317" s="188">
        <f>R318+R322+R326+R328+R340</f>
        <v>0</v>
      </c>
      <c r="S317" s="188">
        <f t="shared" ref="S317:S344" si="129">P317+Q317+R317</f>
        <v>260756.2</v>
      </c>
      <c r="T317" s="188">
        <f>T318+T326+T328+T340</f>
        <v>0</v>
      </c>
      <c r="U317" s="188">
        <f>U318+U322+U326+U328+U340</f>
        <v>0</v>
      </c>
      <c r="V317" s="188">
        <f t="shared" si="119"/>
        <v>260756.2</v>
      </c>
      <c r="W317" s="188">
        <f>W318+W322+W326+W328+W340</f>
        <v>0</v>
      </c>
      <c r="X317" s="188">
        <f>X318+X322+X326+X328+X340</f>
        <v>0</v>
      </c>
      <c r="Y317" s="188">
        <f t="shared" si="118"/>
        <v>260756.2</v>
      </c>
      <c r="Z317" s="188">
        <f>Z318+Z322+Z326+Z328+Z338+Z340</f>
        <v>0</v>
      </c>
      <c r="AA317" s="188">
        <f>AA318+AA322+AA326+AA328+AA340</f>
        <v>0</v>
      </c>
      <c r="AB317" s="188">
        <f t="shared" si="117"/>
        <v>260756.2</v>
      </c>
      <c r="AC317" s="188">
        <f>AC318+AC322+AC326+AC328+AC340</f>
        <v>0</v>
      </c>
      <c r="AD317" s="188">
        <f>AD318+AD322+AD326+AD328+AD340+AD338</f>
        <v>0</v>
      </c>
      <c r="AE317" s="188">
        <f>AE318+AE322+AE326+AE328+AE338+AE340</f>
        <v>260756.2</v>
      </c>
      <c r="AF317" s="188">
        <f>AF318+AF322+AF326+AF328+AF340</f>
        <v>0</v>
      </c>
      <c r="AG317" s="188">
        <f>AG318+AG322+AG326+AG328+AG340</f>
        <v>0</v>
      </c>
      <c r="AH317" s="188">
        <f>AH318+AH322+AH326+AH328+AH338+AH340</f>
        <v>260756.2</v>
      </c>
      <c r="AI317" s="188">
        <f>AI318+AI322+AI326+AI328+AI340</f>
        <v>0</v>
      </c>
      <c r="AJ317" s="188">
        <f>AJ318+AJ322+AJ326+AJ328+AJ340</f>
        <v>0</v>
      </c>
      <c r="AK317" s="188">
        <f t="shared" si="114"/>
        <v>260756.2</v>
      </c>
      <c r="AL317" s="188">
        <f>AL340+AL326+AL328+AL336+AL318+AL332</f>
        <v>181044.8</v>
      </c>
      <c r="AM317" s="188">
        <f>AM340+AM326+AM328+AM336+AM318+AM332</f>
        <v>185389.20000000004</v>
      </c>
      <c r="AN317" s="60"/>
      <c r="AQ317" s="94">
        <f>AQ316-H316</f>
        <v>-55163.300000000047</v>
      </c>
      <c r="AR317" s="94">
        <f>AR316-AL316</f>
        <v>29622.299999999988</v>
      </c>
      <c r="AS317" s="94">
        <f>AS316-AM316</f>
        <v>20504.299999999959</v>
      </c>
    </row>
    <row r="318" spans="1:45" ht="65.25" customHeight="1">
      <c r="A318" s="139" t="s">
        <v>227</v>
      </c>
      <c r="B318" s="23">
        <v>913</v>
      </c>
      <c r="C318" s="8" t="s">
        <v>86</v>
      </c>
      <c r="D318" s="8" t="s">
        <v>471</v>
      </c>
      <c r="E318" s="8"/>
      <c r="F318" s="131">
        <f>F319+F320+F321</f>
        <v>0</v>
      </c>
      <c r="G318" s="131">
        <f>G319+G320+G321</f>
        <v>216193.5</v>
      </c>
      <c r="H318" s="6">
        <f t="shared" si="125"/>
        <v>216193.5</v>
      </c>
      <c r="I318" s="6">
        <f>I319+I320+I321</f>
        <v>0</v>
      </c>
      <c r="J318" s="6">
        <f t="shared" si="124"/>
        <v>216193.5</v>
      </c>
      <c r="K318" s="6">
        <f t="shared" ref="K318:AJ318" si="130">K319+K320+K321</f>
        <v>0</v>
      </c>
      <c r="L318" s="6">
        <f t="shared" si="130"/>
        <v>0</v>
      </c>
      <c r="M318" s="6">
        <f t="shared" si="123"/>
        <v>216193.5</v>
      </c>
      <c r="N318" s="6">
        <f t="shared" si="130"/>
        <v>0</v>
      </c>
      <c r="O318" s="6">
        <f t="shared" si="130"/>
        <v>0</v>
      </c>
      <c r="P318" s="6">
        <f t="shared" si="130"/>
        <v>216193.5</v>
      </c>
      <c r="Q318" s="6">
        <f t="shared" si="130"/>
        <v>0</v>
      </c>
      <c r="R318" s="6">
        <f t="shared" si="130"/>
        <v>0</v>
      </c>
      <c r="S318" s="6">
        <f t="shared" si="130"/>
        <v>216193.5</v>
      </c>
      <c r="T318" s="6">
        <f>T319+T320+T321</f>
        <v>0</v>
      </c>
      <c r="U318" s="6">
        <f t="shared" si="130"/>
        <v>0</v>
      </c>
      <c r="V318" s="6">
        <f t="shared" si="119"/>
        <v>216193.5</v>
      </c>
      <c r="W318" s="6">
        <f t="shared" si="130"/>
        <v>0</v>
      </c>
      <c r="X318" s="6">
        <f t="shared" si="130"/>
        <v>0</v>
      </c>
      <c r="Y318" s="6">
        <f t="shared" si="118"/>
        <v>216193.5</v>
      </c>
      <c r="Z318" s="6">
        <f t="shared" si="130"/>
        <v>0</v>
      </c>
      <c r="AA318" s="6">
        <f t="shared" si="130"/>
        <v>0</v>
      </c>
      <c r="AB318" s="6">
        <f t="shared" si="117"/>
        <v>216193.5</v>
      </c>
      <c r="AC318" s="6">
        <f t="shared" si="130"/>
        <v>0</v>
      </c>
      <c r="AD318" s="6">
        <f t="shared" si="130"/>
        <v>0</v>
      </c>
      <c r="AE318" s="6">
        <f t="shared" si="128"/>
        <v>216193.5</v>
      </c>
      <c r="AF318" s="6">
        <f t="shared" si="130"/>
        <v>0</v>
      </c>
      <c r="AG318" s="6">
        <f t="shared" si="130"/>
        <v>0</v>
      </c>
      <c r="AH318" s="6">
        <f t="shared" si="113"/>
        <v>216193.5</v>
      </c>
      <c r="AI318" s="6">
        <f t="shared" si="130"/>
        <v>0</v>
      </c>
      <c r="AJ318" s="6">
        <f t="shared" si="130"/>
        <v>0</v>
      </c>
      <c r="AK318" s="6">
        <f t="shared" si="114"/>
        <v>216193.5</v>
      </c>
      <c r="AL318" s="131">
        <f t="shared" ref="AL318:AM318" si="131">AL319+AL320+AL321</f>
        <v>162211.19999999998</v>
      </c>
      <c r="AM318" s="131">
        <f t="shared" si="131"/>
        <v>165851.50000000003</v>
      </c>
      <c r="AN318" s="94"/>
      <c r="AO318" s="30" t="s">
        <v>234</v>
      </c>
      <c r="AP318" s="94"/>
    </row>
    <row r="319" spans="1:45" ht="56.25" customHeight="1">
      <c r="A319" s="1" t="s">
        <v>8</v>
      </c>
      <c r="B319" s="23">
        <v>913</v>
      </c>
      <c r="C319" s="8" t="s">
        <v>86</v>
      </c>
      <c r="D319" s="8" t="s">
        <v>472</v>
      </c>
      <c r="E319" s="8" t="s">
        <v>9</v>
      </c>
      <c r="F319" s="6"/>
      <c r="G319" s="6">
        <v>164603.6</v>
      </c>
      <c r="H319" s="6">
        <f t="shared" si="125"/>
        <v>164603.6</v>
      </c>
      <c r="I319" s="6"/>
      <c r="J319" s="6">
        <f t="shared" si="124"/>
        <v>164603.6</v>
      </c>
      <c r="K319" s="6"/>
      <c r="L319" s="6"/>
      <c r="M319" s="6">
        <f t="shared" si="123"/>
        <v>164603.6</v>
      </c>
      <c r="N319" s="6"/>
      <c r="O319" s="6"/>
      <c r="P319" s="6">
        <f t="shared" ref="P319:P418" si="132">M319+N319+O319</f>
        <v>164603.6</v>
      </c>
      <c r="Q319" s="6"/>
      <c r="R319" s="6"/>
      <c r="S319" s="6">
        <f t="shared" si="129"/>
        <v>164603.6</v>
      </c>
      <c r="T319" s="6"/>
      <c r="U319" s="6"/>
      <c r="V319" s="6">
        <f t="shared" si="119"/>
        <v>164603.6</v>
      </c>
      <c r="W319" s="6"/>
      <c r="X319" s="6"/>
      <c r="Y319" s="6">
        <f t="shared" si="118"/>
        <v>164603.6</v>
      </c>
      <c r="Z319" s="6"/>
      <c r="AA319" s="6"/>
      <c r="AB319" s="6">
        <f t="shared" si="117"/>
        <v>164603.6</v>
      </c>
      <c r="AC319" s="6"/>
      <c r="AD319" s="6"/>
      <c r="AE319" s="6">
        <f t="shared" si="128"/>
        <v>164603.6</v>
      </c>
      <c r="AF319" s="6"/>
      <c r="AG319" s="6"/>
      <c r="AH319" s="6">
        <f t="shared" si="113"/>
        <v>164603.6</v>
      </c>
      <c r="AI319" s="6"/>
      <c r="AJ319" s="6"/>
      <c r="AK319" s="6">
        <f t="shared" si="114"/>
        <v>164603.6</v>
      </c>
      <c r="AL319" s="6">
        <v>124834.6</v>
      </c>
      <c r="AM319" s="6">
        <v>127883.6</v>
      </c>
      <c r="AN319" s="30">
        <v>100</v>
      </c>
      <c r="AO319" s="94">
        <f>J319+J320+J323+J324+J329+J341</f>
        <v>211445.8</v>
      </c>
      <c r="AP319" s="94">
        <f>AL319+AL320+AL323+AL324+AL329+AL341</f>
        <v>161440.29999999999</v>
      </c>
      <c r="AQ319" s="94"/>
    </row>
    <row r="320" spans="1:45" ht="18.75" customHeight="1">
      <c r="A320" s="1" t="s">
        <v>8</v>
      </c>
      <c r="B320" s="23">
        <v>913</v>
      </c>
      <c r="C320" s="8" t="s">
        <v>86</v>
      </c>
      <c r="D320" s="8" t="s">
        <v>473</v>
      </c>
      <c r="E320" s="8" t="s">
        <v>9</v>
      </c>
      <c r="F320" s="6"/>
      <c r="G320" s="6">
        <v>46130.2</v>
      </c>
      <c r="H320" s="6">
        <f t="shared" si="125"/>
        <v>46130.2</v>
      </c>
      <c r="I320" s="6"/>
      <c r="J320" s="6">
        <f t="shared" si="124"/>
        <v>46130.2</v>
      </c>
      <c r="K320" s="6"/>
      <c r="L320" s="6"/>
      <c r="M320" s="6">
        <f t="shared" si="123"/>
        <v>46130.2</v>
      </c>
      <c r="N320" s="6"/>
      <c r="O320" s="6"/>
      <c r="P320" s="6">
        <f t="shared" si="132"/>
        <v>46130.2</v>
      </c>
      <c r="Q320" s="6"/>
      <c r="R320" s="6"/>
      <c r="S320" s="6">
        <f t="shared" si="129"/>
        <v>46130.2</v>
      </c>
      <c r="T320" s="6"/>
      <c r="U320" s="6"/>
      <c r="V320" s="6">
        <f t="shared" si="119"/>
        <v>46130.2</v>
      </c>
      <c r="W320" s="6"/>
      <c r="X320" s="6"/>
      <c r="Y320" s="6">
        <f t="shared" si="118"/>
        <v>46130.2</v>
      </c>
      <c r="Z320" s="6"/>
      <c r="AA320" s="6"/>
      <c r="AB320" s="6">
        <f t="shared" si="117"/>
        <v>46130.2</v>
      </c>
      <c r="AC320" s="6"/>
      <c r="AD320" s="6"/>
      <c r="AE320" s="6">
        <f t="shared" si="128"/>
        <v>46130.2</v>
      </c>
      <c r="AF320" s="6"/>
      <c r="AG320" s="6"/>
      <c r="AH320" s="6">
        <f t="shared" si="113"/>
        <v>46130.2</v>
      </c>
      <c r="AI320" s="6"/>
      <c r="AJ320" s="6"/>
      <c r="AK320" s="6">
        <f t="shared" si="114"/>
        <v>46130.2</v>
      </c>
      <c r="AL320" s="6">
        <v>35893.699999999997</v>
      </c>
      <c r="AM320" s="6">
        <v>36770.300000000003</v>
      </c>
      <c r="AN320" s="30">
        <v>200</v>
      </c>
      <c r="AO320" s="94">
        <f>J321+J325+J327+J330+J343</f>
        <v>44990.1</v>
      </c>
      <c r="AP320" s="94">
        <f>AL321+AL325+AL327+AL330+AL343</f>
        <v>18606.900000000001</v>
      </c>
      <c r="AQ320" s="94"/>
    </row>
    <row r="321" spans="1:43" ht="17.25" customHeight="1">
      <c r="A321" s="1" t="s">
        <v>10</v>
      </c>
      <c r="B321" s="23">
        <v>913</v>
      </c>
      <c r="C321" s="8" t="s">
        <v>86</v>
      </c>
      <c r="D321" s="8" t="s">
        <v>474</v>
      </c>
      <c r="E321" s="8" t="s">
        <v>11</v>
      </c>
      <c r="F321" s="6"/>
      <c r="G321" s="6">
        <v>5459.7</v>
      </c>
      <c r="H321" s="6">
        <f t="shared" si="125"/>
        <v>5459.7</v>
      </c>
      <c r="I321" s="6"/>
      <c r="J321" s="6">
        <f t="shared" si="124"/>
        <v>5459.7</v>
      </c>
      <c r="K321" s="6"/>
      <c r="L321" s="6"/>
      <c r="M321" s="6">
        <f t="shared" si="123"/>
        <v>5459.7</v>
      </c>
      <c r="N321" s="6"/>
      <c r="O321" s="6"/>
      <c r="P321" s="6">
        <f t="shared" si="132"/>
        <v>5459.7</v>
      </c>
      <c r="Q321" s="6"/>
      <c r="R321" s="6"/>
      <c r="S321" s="6">
        <f t="shared" si="129"/>
        <v>5459.7</v>
      </c>
      <c r="T321" s="6"/>
      <c r="U321" s="6"/>
      <c r="V321" s="6">
        <f t="shared" si="119"/>
        <v>5459.7</v>
      </c>
      <c r="W321" s="6"/>
      <c r="X321" s="6"/>
      <c r="Y321" s="6">
        <f t="shared" si="118"/>
        <v>5459.7</v>
      </c>
      <c r="Z321" s="6"/>
      <c r="AA321" s="6"/>
      <c r="AB321" s="6">
        <f t="shared" si="117"/>
        <v>5459.7</v>
      </c>
      <c r="AC321" s="6"/>
      <c r="AD321" s="6"/>
      <c r="AE321" s="6">
        <f t="shared" si="128"/>
        <v>5459.7</v>
      </c>
      <c r="AF321" s="6"/>
      <c r="AG321" s="6"/>
      <c r="AH321" s="6">
        <f t="shared" si="113"/>
        <v>5459.7</v>
      </c>
      <c r="AI321" s="6"/>
      <c r="AJ321" s="6"/>
      <c r="AK321" s="6">
        <f t="shared" si="114"/>
        <v>5459.7</v>
      </c>
      <c r="AL321" s="6">
        <v>1482.9</v>
      </c>
      <c r="AM321" s="6">
        <v>1197.5999999999999</v>
      </c>
      <c r="AN321" s="30">
        <v>300</v>
      </c>
      <c r="AO321" s="94">
        <f>J344</f>
        <v>27</v>
      </c>
      <c r="AP321" s="94">
        <f>AL344</f>
        <v>27</v>
      </c>
      <c r="AQ321" s="94"/>
    </row>
    <row r="322" spans="1:43" ht="60" hidden="1" customHeight="1">
      <c r="A322" s="119"/>
      <c r="B322" s="23">
        <v>913</v>
      </c>
      <c r="C322" s="8" t="s">
        <v>86</v>
      </c>
      <c r="D322" s="8"/>
      <c r="E322" s="8"/>
      <c r="F322" s="131">
        <f>F323+F324</f>
        <v>0</v>
      </c>
      <c r="G322" s="131">
        <f>G323+G324</f>
        <v>0</v>
      </c>
      <c r="H322" s="6">
        <f t="shared" si="125"/>
        <v>0</v>
      </c>
      <c r="I322" s="6">
        <f>I323+I324+I325</f>
        <v>0</v>
      </c>
      <c r="J322" s="6">
        <f t="shared" si="124"/>
        <v>0</v>
      </c>
      <c r="K322" s="6">
        <f t="shared" ref="K322:AJ322" si="133">K323+K324+K325</f>
        <v>0</v>
      </c>
      <c r="L322" s="6">
        <f t="shared" si="133"/>
        <v>0</v>
      </c>
      <c r="M322" s="6">
        <f t="shared" si="123"/>
        <v>0</v>
      </c>
      <c r="N322" s="6">
        <f>N323+N324+N325</f>
        <v>0</v>
      </c>
      <c r="O322" s="6">
        <f t="shared" si="133"/>
        <v>0</v>
      </c>
      <c r="P322" s="6">
        <f t="shared" si="133"/>
        <v>0</v>
      </c>
      <c r="Q322" s="6">
        <f t="shared" si="133"/>
        <v>0</v>
      </c>
      <c r="R322" s="6">
        <f t="shared" si="133"/>
        <v>0</v>
      </c>
      <c r="S322" s="6">
        <f t="shared" si="129"/>
        <v>0</v>
      </c>
      <c r="T322" s="6">
        <f t="shared" si="133"/>
        <v>0</v>
      </c>
      <c r="U322" s="6">
        <f t="shared" si="133"/>
        <v>0</v>
      </c>
      <c r="V322" s="6">
        <f t="shared" si="119"/>
        <v>0</v>
      </c>
      <c r="W322" s="6">
        <f t="shared" si="133"/>
        <v>0</v>
      </c>
      <c r="X322" s="6">
        <f t="shared" si="133"/>
        <v>0</v>
      </c>
      <c r="Y322" s="6">
        <f t="shared" si="118"/>
        <v>0</v>
      </c>
      <c r="Z322" s="6">
        <f t="shared" si="133"/>
        <v>0</v>
      </c>
      <c r="AA322" s="6">
        <f t="shared" si="133"/>
        <v>0</v>
      </c>
      <c r="AB322" s="6">
        <f t="shared" si="117"/>
        <v>0</v>
      </c>
      <c r="AC322" s="6">
        <f t="shared" si="133"/>
        <v>0</v>
      </c>
      <c r="AD322" s="6">
        <f t="shared" si="133"/>
        <v>0</v>
      </c>
      <c r="AE322" s="6">
        <f t="shared" si="128"/>
        <v>0</v>
      </c>
      <c r="AF322" s="6">
        <f t="shared" si="133"/>
        <v>0</v>
      </c>
      <c r="AG322" s="6">
        <f t="shared" si="133"/>
        <v>0</v>
      </c>
      <c r="AH322" s="6">
        <f t="shared" si="113"/>
        <v>0</v>
      </c>
      <c r="AI322" s="6">
        <f t="shared" si="133"/>
        <v>0</v>
      </c>
      <c r="AJ322" s="6">
        <f t="shared" si="133"/>
        <v>0</v>
      </c>
      <c r="AK322" s="6">
        <f t="shared" si="114"/>
        <v>0</v>
      </c>
      <c r="AL322" s="131">
        <f t="shared" ref="AL322:AM322" si="134">AL323+AL324</f>
        <v>0</v>
      </c>
      <c r="AM322" s="131">
        <f t="shared" si="134"/>
        <v>0</v>
      </c>
      <c r="AN322" s="30">
        <v>800</v>
      </c>
      <c r="AO322" s="94">
        <f>J345</f>
        <v>4293.3</v>
      </c>
      <c r="AP322" s="94">
        <f>AL345</f>
        <v>0</v>
      </c>
      <c r="AQ322" s="94"/>
    </row>
    <row r="323" spans="1:43" ht="33.75" hidden="1" customHeight="1">
      <c r="A323" s="1"/>
      <c r="B323" s="23">
        <v>913</v>
      </c>
      <c r="C323" s="8" t="s">
        <v>86</v>
      </c>
      <c r="D323" s="8"/>
      <c r="E323" s="8" t="s">
        <v>9</v>
      </c>
      <c r="F323" s="6"/>
      <c r="G323" s="6"/>
      <c r="H323" s="6">
        <f t="shared" si="125"/>
        <v>0</v>
      </c>
      <c r="I323" s="6"/>
      <c r="J323" s="6">
        <f t="shared" si="124"/>
        <v>0</v>
      </c>
      <c r="K323" s="6"/>
      <c r="L323" s="6"/>
      <c r="M323" s="6">
        <f t="shared" si="123"/>
        <v>0</v>
      </c>
      <c r="N323" s="6"/>
      <c r="O323" s="6"/>
      <c r="P323" s="6">
        <f t="shared" si="132"/>
        <v>0</v>
      </c>
      <c r="Q323" s="6"/>
      <c r="R323" s="6"/>
      <c r="S323" s="6">
        <f t="shared" si="129"/>
        <v>0</v>
      </c>
      <c r="T323" s="6"/>
      <c r="U323" s="6"/>
      <c r="V323" s="6">
        <f t="shared" si="119"/>
        <v>0</v>
      </c>
      <c r="W323" s="6"/>
      <c r="X323" s="6"/>
      <c r="Y323" s="6">
        <f t="shared" si="118"/>
        <v>0</v>
      </c>
      <c r="Z323" s="6"/>
      <c r="AA323" s="6"/>
      <c r="AB323" s="6">
        <f t="shared" si="117"/>
        <v>0</v>
      </c>
      <c r="AC323" s="6"/>
      <c r="AD323" s="6"/>
      <c r="AE323" s="6">
        <f t="shared" si="128"/>
        <v>0</v>
      </c>
      <c r="AF323" s="6"/>
      <c r="AG323" s="6"/>
      <c r="AH323" s="6">
        <f t="shared" si="113"/>
        <v>0</v>
      </c>
      <c r="AI323" s="6"/>
      <c r="AJ323" s="6"/>
      <c r="AK323" s="6">
        <f t="shared" si="114"/>
        <v>0</v>
      </c>
      <c r="AL323" s="6"/>
      <c r="AM323" s="6"/>
      <c r="AO323" s="94">
        <f>SUM(AO319:AO322)</f>
        <v>260756.19999999998</v>
      </c>
      <c r="AP323" s="94">
        <f>SUM(AP319:AP322)</f>
        <v>180074.19999999998</v>
      </c>
      <c r="AQ323" s="94"/>
    </row>
    <row r="324" spans="1:43" ht="33.75" hidden="1" customHeight="1">
      <c r="A324" s="1"/>
      <c r="B324" s="23">
        <v>913</v>
      </c>
      <c r="C324" s="8" t="s">
        <v>86</v>
      </c>
      <c r="D324" s="8"/>
      <c r="E324" s="8" t="s">
        <v>11</v>
      </c>
      <c r="F324" s="6"/>
      <c r="G324" s="6"/>
      <c r="H324" s="6">
        <f t="shared" si="125"/>
        <v>0</v>
      </c>
      <c r="I324" s="6"/>
      <c r="J324" s="6">
        <f t="shared" si="124"/>
        <v>0</v>
      </c>
      <c r="K324" s="6"/>
      <c r="L324" s="6"/>
      <c r="M324" s="6">
        <f t="shared" si="123"/>
        <v>0</v>
      </c>
      <c r="N324" s="6"/>
      <c r="O324" s="6"/>
      <c r="P324" s="6">
        <f t="shared" si="132"/>
        <v>0</v>
      </c>
      <c r="Q324" s="6"/>
      <c r="R324" s="6"/>
      <c r="S324" s="6">
        <f t="shared" si="129"/>
        <v>0</v>
      </c>
      <c r="T324" s="6"/>
      <c r="U324" s="6"/>
      <c r="V324" s="6">
        <f t="shared" si="119"/>
        <v>0</v>
      </c>
      <c r="W324" s="6"/>
      <c r="X324" s="6"/>
      <c r="Y324" s="6">
        <f t="shared" si="118"/>
        <v>0</v>
      </c>
      <c r="Z324" s="6"/>
      <c r="AA324" s="6"/>
      <c r="AB324" s="6">
        <f t="shared" si="117"/>
        <v>0</v>
      </c>
      <c r="AC324" s="6"/>
      <c r="AD324" s="6"/>
      <c r="AE324" s="6">
        <f t="shared" si="128"/>
        <v>0</v>
      </c>
      <c r="AF324" s="6"/>
      <c r="AG324" s="6"/>
      <c r="AH324" s="6">
        <f t="shared" si="113"/>
        <v>0</v>
      </c>
      <c r="AI324" s="6"/>
      <c r="AJ324" s="6"/>
      <c r="AK324" s="6">
        <f t="shared" si="114"/>
        <v>0</v>
      </c>
      <c r="AL324" s="6"/>
      <c r="AM324" s="6"/>
      <c r="AQ324" s="94"/>
    </row>
    <row r="325" spans="1:43" ht="23.25" hidden="1" customHeight="1">
      <c r="A325" s="1"/>
      <c r="B325" s="23"/>
      <c r="C325" s="8"/>
      <c r="D325" s="8"/>
      <c r="E325" s="8"/>
      <c r="F325" s="6"/>
      <c r="G325" s="6"/>
      <c r="H325" s="6">
        <f t="shared" si="125"/>
        <v>0</v>
      </c>
      <c r="I325" s="6"/>
      <c r="J325" s="6">
        <f t="shared" si="124"/>
        <v>0</v>
      </c>
      <c r="K325" s="6"/>
      <c r="L325" s="6"/>
      <c r="M325" s="6">
        <f t="shared" si="123"/>
        <v>0</v>
      </c>
      <c r="N325" s="6"/>
      <c r="O325" s="6"/>
      <c r="P325" s="6">
        <f t="shared" si="132"/>
        <v>0</v>
      </c>
      <c r="Q325" s="6"/>
      <c r="R325" s="6"/>
      <c r="S325" s="6">
        <f t="shared" si="129"/>
        <v>0</v>
      </c>
      <c r="T325" s="6"/>
      <c r="U325" s="6"/>
      <c r="V325" s="6">
        <f t="shared" si="119"/>
        <v>0</v>
      </c>
      <c r="W325" s="6"/>
      <c r="X325" s="6"/>
      <c r="Y325" s="6">
        <f t="shared" si="118"/>
        <v>0</v>
      </c>
      <c r="Z325" s="6"/>
      <c r="AA325" s="6"/>
      <c r="AB325" s="6">
        <f t="shared" si="117"/>
        <v>0</v>
      </c>
      <c r="AC325" s="6"/>
      <c r="AD325" s="6"/>
      <c r="AE325" s="6">
        <f t="shared" si="128"/>
        <v>0</v>
      </c>
      <c r="AF325" s="6"/>
      <c r="AG325" s="6"/>
      <c r="AH325" s="6">
        <f t="shared" si="113"/>
        <v>0</v>
      </c>
      <c r="AI325" s="6"/>
      <c r="AJ325" s="6"/>
      <c r="AK325" s="6">
        <f t="shared" si="114"/>
        <v>0</v>
      </c>
      <c r="AL325" s="6"/>
      <c r="AM325" s="6"/>
      <c r="AQ325" s="94"/>
    </row>
    <row r="326" spans="1:43" ht="65.25" hidden="1" customHeight="1">
      <c r="A326" s="160" t="s">
        <v>135</v>
      </c>
      <c r="B326" s="3">
        <v>913</v>
      </c>
      <c r="C326" s="8" t="s">
        <v>86</v>
      </c>
      <c r="D326" s="8" t="s">
        <v>166</v>
      </c>
      <c r="E326" s="8"/>
      <c r="F326" s="131">
        <f>F327</f>
        <v>0</v>
      </c>
      <c r="G326" s="131">
        <f>G327</f>
        <v>0</v>
      </c>
      <c r="H326" s="131">
        <f t="shared" si="125"/>
        <v>0</v>
      </c>
      <c r="I326" s="6">
        <f t="shared" ref="I326:AM326" si="135">I327</f>
        <v>0</v>
      </c>
      <c r="J326" s="6">
        <f t="shared" si="124"/>
        <v>0</v>
      </c>
      <c r="K326" s="6">
        <f t="shared" si="135"/>
        <v>0</v>
      </c>
      <c r="L326" s="6">
        <f t="shared" si="135"/>
        <v>0</v>
      </c>
      <c r="M326" s="6">
        <f t="shared" si="123"/>
        <v>0</v>
      </c>
      <c r="N326" s="6">
        <f t="shared" si="135"/>
        <v>0</v>
      </c>
      <c r="O326" s="6">
        <f t="shared" si="135"/>
        <v>0</v>
      </c>
      <c r="P326" s="6">
        <f t="shared" si="135"/>
        <v>0</v>
      </c>
      <c r="Q326" s="6">
        <f t="shared" si="135"/>
        <v>0</v>
      </c>
      <c r="R326" s="6">
        <f t="shared" si="135"/>
        <v>0</v>
      </c>
      <c r="S326" s="6">
        <f t="shared" si="135"/>
        <v>0</v>
      </c>
      <c r="T326" s="6">
        <f t="shared" si="135"/>
        <v>0</v>
      </c>
      <c r="U326" s="6">
        <f t="shared" si="135"/>
        <v>0</v>
      </c>
      <c r="V326" s="6">
        <f t="shared" si="119"/>
        <v>0</v>
      </c>
      <c r="W326" s="6">
        <f t="shared" si="135"/>
        <v>0</v>
      </c>
      <c r="X326" s="6">
        <f t="shared" si="135"/>
        <v>0</v>
      </c>
      <c r="Y326" s="6">
        <f t="shared" si="118"/>
        <v>0</v>
      </c>
      <c r="Z326" s="6">
        <f t="shared" si="135"/>
        <v>0</v>
      </c>
      <c r="AA326" s="6">
        <f t="shared" si="135"/>
        <v>0</v>
      </c>
      <c r="AB326" s="6">
        <f t="shared" si="117"/>
        <v>0</v>
      </c>
      <c r="AC326" s="6">
        <f t="shared" si="135"/>
        <v>0</v>
      </c>
      <c r="AD326" s="6">
        <f t="shared" si="135"/>
        <v>0</v>
      </c>
      <c r="AE326" s="6">
        <f t="shared" si="128"/>
        <v>0</v>
      </c>
      <c r="AF326" s="6">
        <f t="shared" si="135"/>
        <v>0</v>
      </c>
      <c r="AG326" s="6">
        <f t="shared" si="135"/>
        <v>0</v>
      </c>
      <c r="AH326" s="6">
        <f t="shared" si="113"/>
        <v>0</v>
      </c>
      <c r="AI326" s="6">
        <f t="shared" si="135"/>
        <v>0</v>
      </c>
      <c r="AJ326" s="6">
        <f t="shared" si="135"/>
        <v>0</v>
      </c>
      <c r="AK326" s="6">
        <f t="shared" si="114"/>
        <v>0</v>
      </c>
      <c r="AL326" s="131">
        <f t="shared" si="135"/>
        <v>0</v>
      </c>
      <c r="AM326" s="131">
        <f t="shared" si="135"/>
        <v>0</v>
      </c>
    </row>
    <row r="327" spans="1:43" ht="33.75" hidden="1" customHeight="1">
      <c r="A327" s="1" t="s">
        <v>10</v>
      </c>
      <c r="B327" s="23">
        <v>913</v>
      </c>
      <c r="C327" s="8" t="s">
        <v>86</v>
      </c>
      <c r="D327" s="8" t="s">
        <v>166</v>
      </c>
      <c r="E327" s="8" t="s">
        <v>11</v>
      </c>
      <c r="F327" s="6"/>
      <c r="G327" s="6"/>
      <c r="H327" s="6">
        <f t="shared" si="125"/>
        <v>0</v>
      </c>
      <c r="I327" s="6"/>
      <c r="J327" s="6">
        <f t="shared" si="124"/>
        <v>0</v>
      </c>
      <c r="K327" s="6"/>
      <c r="L327" s="6"/>
      <c r="M327" s="6">
        <f t="shared" si="123"/>
        <v>0</v>
      </c>
      <c r="N327" s="6"/>
      <c r="O327" s="6"/>
      <c r="P327" s="6">
        <f t="shared" si="132"/>
        <v>0</v>
      </c>
      <c r="Q327" s="6"/>
      <c r="R327" s="6"/>
      <c r="S327" s="6">
        <f t="shared" si="129"/>
        <v>0</v>
      </c>
      <c r="T327" s="6"/>
      <c r="U327" s="6"/>
      <c r="V327" s="6">
        <f t="shared" si="119"/>
        <v>0</v>
      </c>
      <c r="W327" s="6"/>
      <c r="X327" s="6"/>
      <c r="Y327" s="6">
        <f t="shared" si="118"/>
        <v>0</v>
      </c>
      <c r="Z327" s="6"/>
      <c r="AA327" s="6"/>
      <c r="AB327" s="6">
        <f t="shared" si="117"/>
        <v>0</v>
      </c>
      <c r="AC327" s="6"/>
      <c r="AD327" s="6"/>
      <c r="AE327" s="6">
        <f t="shared" si="128"/>
        <v>0</v>
      </c>
      <c r="AF327" s="6"/>
      <c r="AG327" s="6"/>
      <c r="AH327" s="6">
        <f t="shared" si="113"/>
        <v>0</v>
      </c>
      <c r="AI327" s="6"/>
      <c r="AJ327" s="6"/>
      <c r="AK327" s="6">
        <f t="shared" si="114"/>
        <v>0</v>
      </c>
      <c r="AL327" s="6"/>
      <c r="AM327" s="6"/>
    </row>
    <row r="328" spans="1:43" ht="33.75" customHeight="1">
      <c r="A328" s="54" t="s">
        <v>226</v>
      </c>
      <c r="B328" s="23">
        <v>913</v>
      </c>
      <c r="C328" s="8" t="s">
        <v>86</v>
      </c>
      <c r="D328" s="8" t="s">
        <v>475</v>
      </c>
      <c r="E328" s="8"/>
      <c r="F328" s="131">
        <f>F329+F330+F331</f>
        <v>68.599999999999994</v>
      </c>
      <c r="G328" s="131">
        <f>G329+G330+G331</f>
        <v>617.4</v>
      </c>
      <c r="H328" s="131">
        <f t="shared" si="125"/>
        <v>686</v>
      </c>
      <c r="I328" s="6">
        <f>I329+I330</f>
        <v>0</v>
      </c>
      <c r="J328" s="6">
        <f t="shared" si="124"/>
        <v>686</v>
      </c>
      <c r="K328" s="6">
        <f t="shared" ref="K328:AJ328" si="136">K329+K330</f>
        <v>0</v>
      </c>
      <c r="L328" s="6">
        <f t="shared" si="136"/>
        <v>0</v>
      </c>
      <c r="M328" s="6">
        <f t="shared" si="123"/>
        <v>686</v>
      </c>
      <c r="N328" s="6">
        <f t="shared" si="136"/>
        <v>0</v>
      </c>
      <c r="O328" s="6">
        <f t="shared" si="136"/>
        <v>0</v>
      </c>
      <c r="P328" s="6">
        <f t="shared" si="136"/>
        <v>617.4</v>
      </c>
      <c r="Q328" s="6">
        <f t="shared" si="136"/>
        <v>0</v>
      </c>
      <c r="R328" s="6">
        <f t="shared" si="136"/>
        <v>0</v>
      </c>
      <c r="S328" s="6">
        <f t="shared" si="136"/>
        <v>617.4</v>
      </c>
      <c r="T328" s="6">
        <f t="shared" si="136"/>
        <v>0</v>
      </c>
      <c r="U328" s="6">
        <f t="shared" si="136"/>
        <v>0</v>
      </c>
      <c r="V328" s="6">
        <f t="shared" si="119"/>
        <v>617.4</v>
      </c>
      <c r="W328" s="6">
        <f t="shared" si="136"/>
        <v>0</v>
      </c>
      <c r="X328" s="6">
        <f t="shared" si="136"/>
        <v>0</v>
      </c>
      <c r="Y328" s="6">
        <f t="shared" si="118"/>
        <v>617.4</v>
      </c>
      <c r="Z328" s="6">
        <f t="shared" si="136"/>
        <v>0</v>
      </c>
      <c r="AA328" s="6">
        <f t="shared" si="136"/>
        <v>0</v>
      </c>
      <c r="AB328" s="6">
        <f t="shared" si="117"/>
        <v>617.4</v>
      </c>
      <c r="AC328" s="6">
        <f t="shared" si="136"/>
        <v>0</v>
      </c>
      <c r="AD328" s="6">
        <f t="shared" si="136"/>
        <v>0</v>
      </c>
      <c r="AE328" s="6">
        <f t="shared" si="128"/>
        <v>617.4</v>
      </c>
      <c r="AF328" s="6">
        <f t="shared" si="136"/>
        <v>0</v>
      </c>
      <c r="AG328" s="6">
        <f t="shared" si="136"/>
        <v>0</v>
      </c>
      <c r="AH328" s="6">
        <f t="shared" si="113"/>
        <v>617.4</v>
      </c>
      <c r="AI328" s="6">
        <f t="shared" si="136"/>
        <v>0</v>
      </c>
      <c r="AJ328" s="6">
        <f t="shared" si="136"/>
        <v>0</v>
      </c>
      <c r="AK328" s="6">
        <f t="shared" si="114"/>
        <v>617.4</v>
      </c>
      <c r="AL328" s="131">
        <f t="shared" ref="AL328:AM328" si="137">AL329+AL330+AL331</f>
        <v>686</v>
      </c>
      <c r="AM328" s="131">
        <f t="shared" si="137"/>
        <v>686</v>
      </c>
    </row>
    <row r="329" spans="1:43" ht="33.75" customHeight="1">
      <c r="A329" s="1" t="s">
        <v>8</v>
      </c>
      <c r="B329" s="23">
        <v>913</v>
      </c>
      <c r="C329" s="8" t="s">
        <v>86</v>
      </c>
      <c r="D329" s="8" t="s">
        <v>475</v>
      </c>
      <c r="E329" s="8" t="s">
        <v>9</v>
      </c>
      <c r="F329" s="6"/>
      <c r="G329" s="6">
        <v>346.4</v>
      </c>
      <c r="H329" s="6">
        <f t="shared" si="125"/>
        <v>346.4</v>
      </c>
      <c r="I329" s="6"/>
      <c r="J329" s="6">
        <f t="shared" si="124"/>
        <v>346.4</v>
      </c>
      <c r="K329" s="6"/>
      <c r="L329" s="6"/>
      <c r="M329" s="6">
        <f t="shared" si="123"/>
        <v>346.4</v>
      </c>
      <c r="N329" s="6"/>
      <c r="O329" s="6"/>
      <c r="P329" s="6">
        <f t="shared" si="132"/>
        <v>346.4</v>
      </c>
      <c r="Q329" s="6"/>
      <c r="R329" s="6"/>
      <c r="S329" s="6">
        <f t="shared" si="129"/>
        <v>346.4</v>
      </c>
      <c r="T329" s="6"/>
      <c r="U329" s="6"/>
      <c r="V329" s="6">
        <f t="shared" si="119"/>
        <v>346.4</v>
      </c>
      <c r="W329" s="6"/>
      <c r="X329" s="6"/>
      <c r="Y329" s="6">
        <f t="shared" si="118"/>
        <v>346.4</v>
      </c>
      <c r="Z329" s="6"/>
      <c r="AA329" s="6"/>
      <c r="AB329" s="6">
        <f t="shared" si="117"/>
        <v>346.4</v>
      </c>
      <c r="AC329" s="6"/>
      <c r="AD329" s="6"/>
      <c r="AE329" s="6">
        <f t="shared" si="128"/>
        <v>346.4</v>
      </c>
      <c r="AF329" s="6"/>
      <c r="AG329" s="6"/>
      <c r="AH329" s="6">
        <f t="shared" si="113"/>
        <v>346.4</v>
      </c>
      <c r="AI329" s="6"/>
      <c r="AJ329" s="6"/>
      <c r="AK329" s="6">
        <f t="shared" si="114"/>
        <v>346.4</v>
      </c>
      <c r="AL329" s="6">
        <v>346.4</v>
      </c>
      <c r="AM329" s="6">
        <v>346.4</v>
      </c>
    </row>
    <row r="330" spans="1:43" ht="33.75" customHeight="1">
      <c r="A330" s="1" t="s">
        <v>10</v>
      </c>
      <c r="B330" s="23">
        <v>913</v>
      </c>
      <c r="C330" s="8" t="s">
        <v>86</v>
      </c>
      <c r="D330" s="8" t="s">
        <v>475</v>
      </c>
      <c r="E330" s="8" t="s">
        <v>11</v>
      </c>
      <c r="F330" s="6"/>
      <c r="G330" s="6">
        <v>271</v>
      </c>
      <c r="H330" s="6">
        <f t="shared" si="125"/>
        <v>271</v>
      </c>
      <c r="I330" s="6"/>
      <c r="J330" s="6">
        <f t="shared" si="124"/>
        <v>271</v>
      </c>
      <c r="K330" s="6"/>
      <c r="L330" s="6"/>
      <c r="M330" s="6">
        <f t="shared" si="123"/>
        <v>271</v>
      </c>
      <c r="N330" s="6"/>
      <c r="O330" s="6"/>
      <c r="P330" s="6">
        <f t="shared" si="132"/>
        <v>271</v>
      </c>
      <c r="Q330" s="6"/>
      <c r="R330" s="6"/>
      <c r="S330" s="6">
        <f t="shared" si="129"/>
        <v>271</v>
      </c>
      <c r="T330" s="6"/>
      <c r="U330" s="6"/>
      <c r="V330" s="6">
        <f t="shared" si="119"/>
        <v>271</v>
      </c>
      <c r="W330" s="6"/>
      <c r="X330" s="6"/>
      <c r="Y330" s="6">
        <f t="shared" si="118"/>
        <v>271</v>
      </c>
      <c r="Z330" s="6"/>
      <c r="AA330" s="6"/>
      <c r="AB330" s="6">
        <f t="shared" si="117"/>
        <v>271</v>
      </c>
      <c r="AC330" s="6"/>
      <c r="AD330" s="6"/>
      <c r="AE330" s="6">
        <f t="shared" si="128"/>
        <v>271</v>
      </c>
      <c r="AF330" s="6"/>
      <c r="AG330" s="6"/>
      <c r="AH330" s="6">
        <f t="shared" si="113"/>
        <v>271</v>
      </c>
      <c r="AI330" s="6"/>
      <c r="AJ330" s="6"/>
      <c r="AK330" s="6">
        <f t="shared" si="114"/>
        <v>271</v>
      </c>
      <c r="AL330" s="6">
        <v>271</v>
      </c>
      <c r="AM330" s="6">
        <v>271</v>
      </c>
    </row>
    <row r="331" spans="1:43" ht="33.75" customHeight="1">
      <c r="A331" s="1" t="s">
        <v>377</v>
      </c>
      <c r="B331" s="23">
        <v>913</v>
      </c>
      <c r="C331" s="8" t="s">
        <v>86</v>
      </c>
      <c r="D331" s="8" t="s">
        <v>476</v>
      </c>
      <c r="E331" s="8" t="s">
        <v>11</v>
      </c>
      <c r="F331" s="6">
        <v>68.599999999999994</v>
      </c>
      <c r="G331" s="6"/>
      <c r="H331" s="6">
        <f t="shared" si="125"/>
        <v>68.599999999999994</v>
      </c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>
        <v>68.599999999999994</v>
      </c>
      <c r="AM331" s="6">
        <v>68.599999999999994</v>
      </c>
    </row>
    <row r="332" spans="1:43" ht="33.75" customHeight="1">
      <c r="A332" s="54" t="s">
        <v>459</v>
      </c>
      <c r="B332" s="23">
        <v>913</v>
      </c>
      <c r="C332" s="8" t="s">
        <v>86</v>
      </c>
      <c r="D332" s="8" t="s">
        <v>462</v>
      </c>
      <c r="E332" s="8"/>
      <c r="F332" s="131">
        <f>F335</f>
        <v>121.9</v>
      </c>
      <c r="G332" s="131">
        <f>G333+G334</f>
        <v>1097</v>
      </c>
      <c r="H332" s="131">
        <f t="shared" si="125"/>
        <v>1218.9000000000001</v>
      </c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  <c r="AA332" s="131"/>
      <c r="AB332" s="131"/>
      <c r="AC332" s="131"/>
      <c r="AD332" s="131"/>
      <c r="AE332" s="131"/>
      <c r="AF332" s="131"/>
      <c r="AG332" s="131"/>
      <c r="AH332" s="131"/>
      <c r="AI332" s="131"/>
      <c r="AJ332" s="131"/>
      <c r="AK332" s="131"/>
      <c r="AL332" s="131">
        <f t="shared" ref="AL332:AM332" si="138">AL333+AL334</f>
        <v>902</v>
      </c>
      <c r="AM332" s="131">
        <f t="shared" si="138"/>
        <v>962</v>
      </c>
    </row>
    <row r="333" spans="1:43" ht="33.75" customHeight="1">
      <c r="A333" s="1" t="s">
        <v>8</v>
      </c>
      <c r="B333" s="23">
        <v>913</v>
      </c>
      <c r="C333" s="8" t="s">
        <v>86</v>
      </c>
      <c r="D333" s="8" t="s">
        <v>462</v>
      </c>
      <c r="E333" s="8" t="s">
        <v>9</v>
      </c>
      <c r="F333" s="6"/>
      <c r="G333" s="6">
        <v>547</v>
      </c>
      <c r="H333" s="6">
        <f t="shared" si="125"/>
        <v>547</v>
      </c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>
        <v>602</v>
      </c>
      <c r="AM333" s="6">
        <v>662</v>
      </c>
    </row>
    <row r="334" spans="1:43" ht="33.75" customHeight="1">
      <c r="A334" s="1" t="s">
        <v>10</v>
      </c>
      <c r="B334" s="23">
        <v>913</v>
      </c>
      <c r="C334" s="8" t="s">
        <v>86</v>
      </c>
      <c r="D334" s="8" t="s">
        <v>462</v>
      </c>
      <c r="E334" s="8" t="s">
        <v>11</v>
      </c>
      <c r="F334" s="6"/>
      <c r="G334" s="6">
        <v>550</v>
      </c>
      <c r="H334" s="6">
        <f t="shared" si="125"/>
        <v>550</v>
      </c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>
        <v>300</v>
      </c>
      <c r="AM334" s="6">
        <v>300</v>
      </c>
    </row>
    <row r="335" spans="1:43" ht="33.75" customHeight="1">
      <c r="A335" s="1" t="s">
        <v>460</v>
      </c>
      <c r="B335" s="23">
        <v>913</v>
      </c>
      <c r="C335" s="8" t="s">
        <v>86</v>
      </c>
      <c r="D335" s="8" t="s">
        <v>462</v>
      </c>
      <c r="E335" s="8" t="s">
        <v>11</v>
      </c>
      <c r="F335" s="6">
        <v>121.9</v>
      </c>
      <c r="G335" s="6"/>
      <c r="H335" s="6">
        <f t="shared" si="125"/>
        <v>121.9</v>
      </c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>
        <v>100.2</v>
      </c>
      <c r="AM335" s="6">
        <v>100.2</v>
      </c>
    </row>
    <row r="336" spans="1:43" ht="33.75" customHeight="1">
      <c r="A336" s="161" t="s">
        <v>370</v>
      </c>
      <c r="B336" s="23">
        <v>913</v>
      </c>
      <c r="C336" s="8" t="s">
        <v>86</v>
      </c>
      <c r="D336" s="8" t="s">
        <v>477</v>
      </c>
      <c r="E336" s="8"/>
      <c r="F336" s="131"/>
      <c r="G336" s="131">
        <f>G337</f>
        <v>0</v>
      </c>
      <c r="H336" s="131">
        <f t="shared" si="125"/>
        <v>0</v>
      </c>
      <c r="I336" s="131"/>
      <c r="J336" s="131">
        <f t="shared" si="124"/>
        <v>0</v>
      </c>
      <c r="K336" s="131"/>
      <c r="L336" s="131"/>
      <c r="M336" s="131">
        <f t="shared" si="123"/>
        <v>0</v>
      </c>
      <c r="N336" s="131"/>
      <c r="O336" s="131"/>
      <c r="P336" s="131">
        <f t="shared" si="132"/>
        <v>0</v>
      </c>
      <c r="Q336" s="131">
        <f>Q337</f>
        <v>0</v>
      </c>
      <c r="R336" s="131"/>
      <c r="S336" s="131">
        <f t="shared" si="129"/>
        <v>0</v>
      </c>
      <c r="T336" s="131"/>
      <c r="U336" s="131"/>
      <c r="V336" s="131">
        <f t="shared" si="119"/>
        <v>0</v>
      </c>
      <c r="W336" s="131"/>
      <c r="X336" s="131"/>
      <c r="Y336" s="131">
        <f t="shared" si="118"/>
        <v>0</v>
      </c>
      <c r="Z336" s="131"/>
      <c r="AA336" s="131"/>
      <c r="AB336" s="131">
        <f t="shared" si="117"/>
        <v>0</v>
      </c>
      <c r="AC336" s="131"/>
      <c r="AD336" s="131"/>
      <c r="AE336" s="131">
        <f t="shared" si="128"/>
        <v>0</v>
      </c>
      <c r="AF336" s="131"/>
      <c r="AG336" s="131"/>
      <c r="AH336" s="131">
        <f t="shared" si="113"/>
        <v>0</v>
      </c>
      <c r="AI336" s="131"/>
      <c r="AJ336" s="131"/>
      <c r="AK336" s="131">
        <f t="shared" si="114"/>
        <v>0</v>
      </c>
      <c r="AL336" s="131">
        <f t="shared" ref="AL336:AM336" si="139">AL337</f>
        <v>0</v>
      </c>
      <c r="AM336" s="131">
        <f t="shared" si="139"/>
        <v>0</v>
      </c>
    </row>
    <row r="337" spans="1:39" ht="33.75" customHeight="1">
      <c r="A337" s="1" t="s">
        <v>8</v>
      </c>
      <c r="B337" s="23">
        <v>913</v>
      </c>
      <c r="C337" s="8" t="s">
        <v>86</v>
      </c>
      <c r="D337" s="8" t="s">
        <v>477</v>
      </c>
      <c r="E337" s="8" t="s">
        <v>9</v>
      </c>
      <c r="F337" s="6"/>
      <c r="G337" s="6"/>
      <c r="H337" s="6">
        <f t="shared" si="125"/>
        <v>0</v>
      </c>
      <c r="I337" s="6"/>
      <c r="J337" s="6">
        <f t="shared" si="124"/>
        <v>0</v>
      </c>
      <c r="K337" s="6"/>
      <c r="L337" s="6"/>
      <c r="M337" s="6">
        <f t="shared" si="123"/>
        <v>0</v>
      </c>
      <c r="N337" s="6"/>
      <c r="O337" s="6"/>
      <c r="P337" s="6">
        <f t="shared" si="132"/>
        <v>0</v>
      </c>
      <c r="Q337" s="6"/>
      <c r="R337" s="6"/>
      <c r="S337" s="6">
        <f t="shared" si="129"/>
        <v>0</v>
      </c>
      <c r="T337" s="6"/>
      <c r="U337" s="6"/>
      <c r="V337" s="6">
        <f t="shared" si="119"/>
        <v>0</v>
      </c>
      <c r="W337" s="6"/>
      <c r="X337" s="6"/>
      <c r="Y337" s="6">
        <f t="shared" si="118"/>
        <v>0</v>
      </c>
      <c r="Z337" s="6"/>
      <c r="AA337" s="6"/>
      <c r="AB337" s="6">
        <f t="shared" si="117"/>
        <v>0</v>
      </c>
      <c r="AC337" s="6"/>
      <c r="AD337" s="6"/>
      <c r="AE337" s="6">
        <f t="shared" si="128"/>
        <v>0</v>
      </c>
      <c r="AF337" s="6"/>
      <c r="AG337" s="6"/>
      <c r="AH337" s="6">
        <f t="shared" si="113"/>
        <v>0</v>
      </c>
      <c r="AI337" s="6"/>
      <c r="AJ337" s="6"/>
      <c r="AK337" s="6">
        <f t="shared" si="114"/>
        <v>0</v>
      </c>
      <c r="AL337" s="6"/>
      <c r="AM337" s="6"/>
    </row>
    <row r="338" spans="1:39" ht="33.75" hidden="1" customHeight="1">
      <c r="A338" s="1"/>
      <c r="B338" s="23"/>
      <c r="C338" s="8"/>
      <c r="D338" s="8"/>
      <c r="E338" s="8"/>
      <c r="F338" s="6"/>
      <c r="G338" s="6"/>
      <c r="H338" s="6">
        <f t="shared" si="125"/>
        <v>0</v>
      </c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>
        <f t="shared" si="118"/>
        <v>0</v>
      </c>
      <c r="Z338" s="6">
        <f>Z339</f>
        <v>0</v>
      </c>
      <c r="AA338" s="6"/>
      <c r="AB338" s="6">
        <f t="shared" si="117"/>
        <v>0</v>
      </c>
      <c r="AC338" s="6"/>
      <c r="AD338" s="6"/>
      <c r="AE338" s="6">
        <f t="shared" si="128"/>
        <v>0</v>
      </c>
      <c r="AF338" s="6"/>
      <c r="AG338" s="6"/>
      <c r="AH338" s="6">
        <f t="shared" si="113"/>
        <v>0</v>
      </c>
      <c r="AI338" s="6"/>
      <c r="AJ338" s="6"/>
      <c r="AK338" s="6">
        <f t="shared" si="114"/>
        <v>0</v>
      </c>
      <c r="AL338" s="6"/>
      <c r="AM338" s="6"/>
    </row>
    <row r="339" spans="1:39" ht="33.75" hidden="1" customHeight="1">
      <c r="A339" s="1"/>
      <c r="B339" s="23"/>
      <c r="C339" s="8"/>
      <c r="D339" s="8"/>
      <c r="E339" s="8"/>
      <c r="F339" s="6"/>
      <c r="G339" s="6"/>
      <c r="H339" s="6">
        <f t="shared" si="125"/>
        <v>0</v>
      </c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>
        <f t="shared" si="118"/>
        <v>0</v>
      </c>
      <c r="Z339" s="6"/>
      <c r="AA339" s="6"/>
      <c r="AB339" s="6">
        <f t="shared" si="117"/>
        <v>0</v>
      </c>
      <c r="AC339" s="6"/>
      <c r="AD339" s="6"/>
      <c r="AE339" s="6">
        <f t="shared" si="128"/>
        <v>0</v>
      </c>
      <c r="AF339" s="6"/>
      <c r="AG339" s="6"/>
      <c r="AH339" s="6">
        <f t="shared" si="113"/>
        <v>0</v>
      </c>
      <c r="AI339" s="6"/>
      <c r="AJ339" s="6"/>
      <c r="AK339" s="6">
        <f t="shared" si="114"/>
        <v>0</v>
      </c>
      <c r="AL339" s="6"/>
      <c r="AM339" s="6"/>
    </row>
    <row r="340" spans="1:39" ht="50.25" customHeight="1">
      <c r="A340" s="167" t="s">
        <v>486</v>
      </c>
      <c r="B340" s="204" t="s">
        <v>81</v>
      </c>
      <c r="C340" s="187" t="s">
        <v>86</v>
      </c>
      <c r="D340" s="187" t="s">
        <v>462</v>
      </c>
      <c r="E340" s="187"/>
      <c r="F340" s="188">
        <f>F341+F343+F344+F345+F346</f>
        <v>44133.200000000004</v>
      </c>
      <c r="G340" s="188">
        <f>G341+G343+G344+G345+G346</f>
        <v>1734.6</v>
      </c>
      <c r="H340" s="188">
        <f t="shared" si="125"/>
        <v>45867.8</v>
      </c>
      <c r="I340" s="188">
        <f>I341+I343+I344+I345</f>
        <v>0</v>
      </c>
      <c r="J340" s="188">
        <f t="shared" si="124"/>
        <v>45867.8</v>
      </c>
      <c r="K340" s="188">
        <f t="shared" ref="K340:AJ340" si="140">K341+K343+K344+K345</f>
        <v>0</v>
      </c>
      <c r="L340" s="188">
        <f t="shared" si="140"/>
        <v>0</v>
      </c>
      <c r="M340" s="188">
        <f t="shared" si="123"/>
        <v>45867.8</v>
      </c>
      <c r="N340" s="188">
        <f t="shared" si="140"/>
        <v>0</v>
      </c>
      <c r="O340" s="188">
        <f t="shared" si="140"/>
        <v>0</v>
      </c>
      <c r="P340" s="188">
        <f t="shared" si="140"/>
        <v>43945.3</v>
      </c>
      <c r="Q340" s="188">
        <f t="shared" si="140"/>
        <v>0</v>
      </c>
      <c r="R340" s="188">
        <f t="shared" si="140"/>
        <v>0</v>
      </c>
      <c r="S340" s="188">
        <f t="shared" si="140"/>
        <v>43945.3</v>
      </c>
      <c r="T340" s="188">
        <f t="shared" si="140"/>
        <v>0</v>
      </c>
      <c r="U340" s="188">
        <f t="shared" si="140"/>
        <v>0</v>
      </c>
      <c r="V340" s="188">
        <f t="shared" si="119"/>
        <v>43945.3</v>
      </c>
      <c r="W340" s="188">
        <f t="shared" si="140"/>
        <v>0</v>
      </c>
      <c r="X340" s="188">
        <f>X341+X343+X344+X345+X342</f>
        <v>0</v>
      </c>
      <c r="Y340" s="188">
        <f t="shared" si="118"/>
        <v>43945.3</v>
      </c>
      <c r="Z340" s="188">
        <f t="shared" si="140"/>
        <v>0</v>
      </c>
      <c r="AA340" s="188">
        <f t="shared" si="140"/>
        <v>0</v>
      </c>
      <c r="AB340" s="188">
        <f t="shared" si="117"/>
        <v>43945.3</v>
      </c>
      <c r="AC340" s="188">
        <f t="shared" si="140"/>
        <v>0</v>
      </c>
      <c r="AD340" s="188">
        <f t="shared" si="140"/>
        <v>0</v>
      </c>
      <c r="AE340" s="188">
        <f t="shared" si="128"/>
        <v>43945.3</v>
      </c>
      <c r="AF340" s="188">
        <f t="shared" si="140"/>
        <v>0</v>
      </c>
      <c r="AG340" s="188">
        <f>AG341+AG343+AG344+AG345</f>
        <v>0</v>
      </c>
      <c r="AH340" s="188">
        <f t="shared" si="113"/>
        <v>43945.3</v>
      </c>
      <c r="AI340" s="188">
        <f t="shared" si="140"/>
        <v>0</v>
      </c>
      <c r="AJ340" s="188">
        <f t="shared" si="140"/>
        <v>0</v>
      </c>
      <c r="AK340" s="188">
        <f t="shared" si="114"/>
        <v>43945.3</v>
      </c>
      <c r="AL340" s="188">
        <f t="shared" ref="AL340:AM340" si="141">AL341+AL343+AL344+AL345</f>
        <v>17245.599999999999</v>
      </c>
      <c r="AM340" s="188">
        <f t="shared" si="141"/>
        <v>17889.7</v>
      </c>
    </row>
    <row r="341" spans="1:39" ht="49.5" customHeight="1">
      <c r="A341" s="1" t="s">
        <v>8</v>
      </c>
      <c r="B341" s="23" t="s">
        <v>81</v>
      </c>
      <c r="C341" s="8" t="s">
        <v>86</v>
      </c>
      <c r="D341" s="8" t="s">
        <v>462</v>
      </c>
      <c r="E341" s="8" t="s">
        <v>9</v>
      </c>
      <c r="F341" s="6">
        <v>365.6</v>
      </c>
      <c r="G341" s="6"/>
      <c r="H341" s="6">
        <f t="shared" si="125"/>
        <v>365.6</v>
      </c>
      <c r="I341" s="6"/>
      <c r="J341" s="6">
        <f t="shared" si="124"/>
        <v>365.6</v>
      </c>
      <c r="K341" s="6"/>
      <c r="L341" s="6"/>
      <c r="M341" s="6">
        <f t="shared" si="123"/>
        <v>365.6</v>
      </c>
      <c r="N341" s="6"/>
      <c r="O341" s="6"/>
      <c r="P341" s="6">
        <f t="shared" si="132"/>
        <v>365.6</v>
      </c>
      <c r="Q341" s="6"/>
      <c r="R341" s="6"/>
      <c r="S341" s="6">
        <f t="shared" si="129"/>
        <v>365.6</v>
      </c>
      <c r="T341" s="6"/>
      <c r="U341" s="6"/>
      <c r="V341" s="6">
        <f t="shared" si="119"/>
        <v>365.6</v>
      </c>
      <c r="W341" s="6"/>
      <c r="X341" s="6"/>
      <c r="Y341" s="6">
        <f t="shared" si="118"/>
        <v>365.6</v>
      </c>
      <c r="Z341" s="6"/>
      <c r="AA341" s="6"/>
      <c r="AB341" s="6">
        <f t="shared" si="117"/>
        <v>365.6</v>
      </c>
      <c r="AC341" s="6"/>
      <c r="AD341" s="6"/>
      <c r="AE341" s="6">
        <f t="shared" si="128"/>
        <v>365.6</v>
      </c>
      <c r="AF341" s="6"/>
      <c r="AG341" s="6"/>
      <c r="AH341" s="6">
        <f t="shared" si="113"/>
        <v>365.6</v>
      </c>
      <c r="AI341" s="6"/>
      <c r="AJ341" s="6"/>
      <c r="AK341" s="6">
        <f t="shared" si="114"/>
        <v>365.6</v>
      </c>
      <c r="AL341" s="6">
        <v>365.6</v>
      </c>
      <c r="AM341" s="6">
        <v>365.6</v>
      </c>
    </row>
    <row r="342" spans="1:39" ht="33.75" hidden="1" customHeight="1">
      <c r="A342" s="1" t="s">
        <v>251</v>
      </c>
      <c r="B342" s="23" t="s">
        <v>81</v>
      </c>
      <c r="C342" s="8" t="s">
        <v>86</v>
      </c>
      <c r="D342" s="8" t="s">
        <v>164</v>
      </c>
      <c r="E342" s="8" t="s">
        <v>9</v>
      </c>
      <c r="F342" s="6"/>
      <c r="G342" s="6"/>
      <c r="H342" s="6">
        <f t="shared" si="125"/>
        <v>0</v>
      </c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>
        <f t="shared" si="118"/>
        <v>0</v>
      </c>
      <c r="Z342" s="6"/>
      <c r="AA342" s="6"/>
      <c r="AB342" s="6">
        <f t="shared" si="117"/>
        <v>0</v>
      </c>
      <c r="AC342" s="6"/>
      <c r="AD342" s="6"/>
      <c r="AE342" s="6">
        <f t="shared" si="128"/>
        <v>0</v>
      </c>
      <c r="AF342" s="6"/>
      <c r="AG342" s="94"/>
      <c r="AH342" s="6">
        <f t="shared" si="113"/>
        <v>0</v>
      </c>
      <c r="AI342" s="6"/>
      <c r="AJ342" s="6"/>
      <c r="AK342" s="6">
        <f t="shared" si="114"/>
        <v>0</v>
      </c>
      <c r="AL342" s="6"/>
      <c r="AM342" s="6"/>
    </row>
    <row r="343" spans="1:39" ht="33.75" customHeight="1">
      <c r="A343" s="120" t="s">
        <v>10</v>
      </c>
      <c r="B343" s="23">
        <v>913</v>
      </c>
      <c r="C343" s="8" t="s">
        <v>86</v>
      </c>
      <c r="D343" s="8" t="s">
        <v>462</v>
      </c>
      <c r="E343" s="8" t="s">
        <v>11</v>
      </c>
      <c r="F343" s="6">
        <f>49146.2-10556.1-330.7+1000</f>
        <v>39259.4</v>
      </c>
      <c r="G343" s="6"/>
      <c r="H343" s="6">
        <f t="shared" si="125"/>
        <v>39259.4</v>
      </c>
      <c r="I343" s="6"/>
      <c r="J343" s="6">
        <f t="shared" si="124"/>
        <v>39259.4</v>
      </c>
      <c r="K343" s="6"/>
      <c r="L343" s="6"/>
      <c r="M343" s="6">
        <f t="shared" si="123"/>
        <v>39259.4</v>
      </c>
      <c r="N343" s="6"/>
      <c r="O343" s="6"/>
      <c r="P343" s="6">
        <f t="shared" si="132"/>
        <v>39259.4</v>
      </c>
      <c r="Q343" s="6"/>
      <c r="R343" s="6"/>
      <c r="S343" s="6">
        <f t="shared" si="129"/>
        <v>39259.4</v>
      </c>
      <c r="T343" s="6"/>
      <c r="U343" s="6"/>
      <c r="V343" s="6">
        <f t="shared" si="119"/>
        <v>39259.4</v>
      </c>
      <c r="W343" s="6"/>
      <c r="X343" s="6"/>
      <c r="Y343" s="6">
        <f t="shared" si="118"/>
        <v>39259.4</v>
      </c>
      <c r="Z343" s="6"/>
      <c r="AA343" s="6"/>
      <c r="AB343" s="6">
        <f t="shared" si="117"/>
        <v>39259.4</v>
      </c>
      <c r="AC343" s="6"/>
      <c r="AD343" s="6"/>
      <c r="AE343" s="6">
        <f t="shared" si="128"/>
        <v>39259.4</v>
      </c>
      <c r="AF343" s="6"/>
      <c r="AG343" s="6"/>
      <c r="AH343" s="6">
        <f t="shared" si="113"/>
        <v>39259.4</v>
      </c>
      <c r="AI343" s="6"/>
      <c r="AJ343" s="6"/>
      <c r="AK343" s="6">
        <f t="shared" si="114"/>
        <v>39259.4</v>
      </c>
      <c r="AL343" s="6">
        <f>49146.2-10556.1-330.7+1000-13150.3-3600-5656.1</f>
        <v>16853</v>
      </c>
      <c r="AM343" s="6">
        <f>49146.2-10556.1-330.7+1000-18162.3-3600</f>
        <v>17497.100000000002</v>
      </c>
    </row>
    <row r="344" spans="1:39" ht="21" customHeight="1">
      <c r="A344" s="1" t="s">
        <v>68</v>
      </c>
      <c r="B344" s="23">
        <v>913</v>
      </c>
      <c r="C344" s="8" t="s">
        <v>86</v>
      </c>
      <c r="D344" s="8" t="s">
        <v>462</v>
      </c>
      <c r="E344" s="8" t="s">
        <v>69</v>
      </c>
      <c r="F344" s="6">
        <v>27</v>
      </c>
      <c r="G344" s="6"/>
      <c r="H344" s="6">
        <f t="shared" si="125"/>
        <v>27</v>
      </c>
      <c r="I344" s="6"/>
      <c r="J344" s="6">
        <f t="shared" si="124"/>
        <v>27</v>
      </c>
      <c r="K344" s="6"/>
      <c r="L344" s="6"/>
      <c r="M344" s="6">
        <f t="shared" si="123"/>
        <v>27</v>
      </c>
      <c r="N344" s="6"/>
      <c r="O344" s="6"/>
      <c r="P344" s="6">
        <f t="shared" si="132"/>
        <v>27</v>
      </c>
      <c r="Q344" s="6"/>
      <c r="R344" s="6"/>
      <c r="S344" s="6">
        <f t="shared" si="129"/>
        <v>27</v>
      </c>
      <c r="T344" s="6"/>
      <c r="U344" s="6"/>
      <c r="V344" s="6">
        <f t="shared" si="119"/>
        <v>27</v>
      </c>
      <c r="W344" s="6"/>
      <c r="X344" s="6"/>
      <c r="Y344" s="6">
        <f t="shared" si="118"/>
        <v>27</v>
      </c>
      <c r="Z344" s="6"/>
      <c r="AA344" s="6"/>
      <c r="AB344" s="6">
        <f t="shared" si="117"/>
        <v>27</v>
      </c>
      <c r="AC344" s="6"/>
      <c r="AD344" s="6"/>
      <c r="AE344" s="6">
        <f t="shared" si="128"/>
        <v>27</v>
      </c>
      <c r="AF344" s="6"/>
      <c r="AG344" s="6"/>
      <c r="AH344" s="6">
        <f t="shared" si="113"/>
        <v>27</v>
      </c>
      <c r="AI344" s="6"/>
      <c r="AJ344" s="6"/>
      <c r="AK344" s="6">
        <f t="shared" si="114"/>
        <v>27</v>
      </c>
      <c r="AL344" s="6">
        <v>27</v>
      </c>
      <c r="AM344" s="6">
        <v>27</v>
      </c>
    </row>
    <row r="345" spans="1:39" ht="21" customHeight="1">
      <c r="A345" s="1" t="s">
        <v>19</v>
      </c>
      <c r="B345" s="23">
        <v>913</v>
      </c>
      <c r="C345" s="8" t="s">
        <v>86</v>
      </c>
      <c r="D345" s="8" t="s">
        <v>462</v>
      </c>
      <c r="E345" s="8" t="s">
        <v>20</v>
      </c>
      <c r="F345" s="6">
        <v>4293.3</v>
      </c>
      <c r="G345" s="6"/>
      <c r="H345" s="6">
        <f t="shared" si="125"/>
        <v>4293.3</v>
      </c>
      <c r="I345" s="6"/>
      <c r="J345" s="6">
        <f t="shared" si="124"/>
        <v>4293.3</v>
      </c>
      <c r="K345" s="6"/>
      <c r="L345" s="6"/>
      <c r="M345" s="6">
        <f t="shared" si="123"/>
        <v>4293.3</v>
      </c>
      <c r="N345" s="6"/>
      <c r="O345" s="6"/>
      <c r="P345" s="6">
        <f t="shared" si="132"/>
        <v>4293.3</v>
      </c>
      <c r="Q345" s="6"/>
      <c r="R345" s="6"/>
      <c r="S345" s="6">
        <f t="shared" ref="S345:S415" si="142">P345+Q345+R345</f>
        <v>4293.3</v>
      </c>
      <c r="T345" s="6"/>
      <c r="U345" s="6"/>
      <c r="V345" s="6">
        <f t="shared" si="119"/>
        <v>4293.3</v>
      </c>
      <c r="W345" s="6"/>
      <c r="X345" s="6">
        <f>-2.5+2.5</f>
        <v>0</v>
      </c>
      <c r="Y345" s="6">
        <f t="shared" si="118"/>
        <v>4293.3</v>
      </c>
      <c r="Z345" s="6"/>
      <c r="AA345" s="6"/>
      <c r="AB345" s="6">
        <f t="shared" si="117"/>
        <v>4293.3</v>
      </c>
      <c r="AC345" s="6"/>
      <c r="AD345" s="6"/>
      <c r="AE345" s="6">
        <f t="shared" ref="AE345:AE422" si="143">AB345+AC345+AD345</f>
        <v>4293.3</v>
      </c>
      <c r="AF345" s="6"/>
      <c r="AG345" s="6"/>
      <c r="AH345" s="6">
        <f t="shared" si="113"/>
        <v>4293.3</v>
      </c>
      <c r="AI345" s="6"/>
      <c r="AJ345" s="6"/>
      <c r="AK345" s="6">
        <f t="shared" si="114"/>
        <v>4293.3</v>
      </c>
      <c r="AL345" s="6">
        <f>2471.3-2471.3</f>
        <v>0</v>
      </c>
      <c r="AM345" s="6">
        <f>2471.3-2414.9-56.4</f>
        <v>9.2370555648813024E-14</v>
      </c>
    </row>
    <row r="346" spans="1:39" ht="21" customHeight="1">
      <c r="A346" s="104" t="s">
        <v>420</v>
      </c>
      <c r="B346" s="23">
        <v>913</v>
      </c>
      <c r="C346" s="8" t="s">
        <v>86</v>
      </c>
      <c r="D346" s="8" t="s">
        <v>462</v>
      </c>
      <c r="E346" s="8"/>
      <c r="F346" s="131">
        <f>F348</f>
        <v>187.9</v>
      </c>
      <c r="G346" s="131">
        <f>G347+G349</f>
        <v>1734.6</v>
      </c>
      <c r="H346" s="6">
        <f t="shared" si="125"/>
        <v>1922.5</v>
      </c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</row>
    <row r="347" spans="1:39" ht="21" customHeight="1">
      <c r="A347" s="19" t="s">
        <v>409</v>
      </c>
      <c r="B347" s="23">
        <v>913</v>
      </c>
      <c r="C347" s="8" t="s">
        <v>86</v>
      </c>
      <c r="D347" s="8" t="s">
        <v>462</v>
      </c>
      <c r="E347" s="8" t="s">
        <v>11</v>
      </c>
      <c r="F347" s="6"/>
      <c r="G347" s="6">
        <v>1727</v>
      </c>
      <c r="H347" s="6">
        <f t="shared" si="125"/>
        <v>1727</v>
      </c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</row>
    <row r="348" spans="1:39" ht="21" customHeight="1">
      <c r="A348" s="19" t="s">
        <v>410</v>
      </c>
      <c r="B348" s="23">
        <v>913</v>
      </c>
      <c r="C348" s="8" t="s">
        <v>86</v>
      </c>
      <c r="D348" s="8" t="s">
        <v>462</v>
      </c>
      <c r="E348" s="8" t="s">
        <v>11</v>
      </c>
      <c r="F348" s="6">
        <v>187.9</v>
      </c>
      <c r="G348" s="6"/>
      <c r="H348" s="6">
        <f t="shared" si="125"/>
        <v>187.9</v>
      </c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</row>
    <row r="349" spans="1:39" ht="21" customHeight="1">
      <c r="A349" s="19" t="s">
        <v>411</v>
      </c>
      <c r="B349" s="23">
        <v>913</v>
      </c>
      <c r="C349" s="8" t="s">
        <v>86</v>
      </c>
      <c r="D349" s="8" t="s">
        <v>462</v>
      </c>
      <c r="E349" s="8" t="s">
        <v>11</v>
      </c>
      <c r="F349" s="6"/>
      <c r="G349" s="6">
        <v>7.6</v>
      </c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</row>
    <row r="350" spans="1:39" ht="21" customHeight="1">
      <c r="A350" s="65" t="s">
        <v>326</v>
      </c>
      <c r="B350" s="82"/>
      <c r="C350" s="56"/>
      <c r="D350" s="56"/>
      <c r="E350" s="56"/>
      <c r="F350" s="26">
        <f>F351+F356</f>
        <v>0</v>
      </c>
      <c r="G350" s="26">
        <f>G351+G356</f>
        <v>30.1</v>
      </c>
      <c r="H350" s="26">
        <f t="shared" si="125"/>
        <v>30.1</v>
      </c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>
        <f>AL351+AL356+AL364+AL367+AL370+AL373+AL376+AL379+AL380+AL381+AL388</f>
        <v>30.1</v>
      </c>
      <c r="AM350" s="26">
        <f>AM351+AM356+AM364+AM367+AM370+AM373+AM376+AM379+AM380+AM381+AM388</f>
        <v>28161.199999999997</v>
      </c>
    </row>
    <row r="351" spans="1:39" ht="33.75" hidden="1" customHeight="1">
      <c r="A351" s="1" t="s">
        <v>327</v>
      </c>
      <c r="B351" s="23">
        <v>913</v>
      </c>
      <c r="C351" s="8" t="s">
        <v>86</v>
      </c>
      <c r="D351" s="8" t="s">
        <v>155</v>
      </c>
      <c r="E351" s="8"/>
      <c r="F351" s="6">
        <f>F352+F353</f>
        <v>0</v>
      </c>
      <c r="G351" s="6">
        <f>G352+G353</f>
        <v>0</v>
      </c>
      <c r="H351" s="6">
        <f t="shared" si="125"/>
        <v>0</v>
      </c>
      <c r="I351" s="6">
        <f>I356+I358</f>
        <v>0</v>
      </c>
      <c r="J351" s="6">
        <f t="shared" si="124"/>
        <v>0</v>
      </c>
      <c r="K351" s="6">
        <f>K356+K358</f>
        <v>0</v>
      </c>
      <c r="L351" s="6">
        <f>L356+L358</f>
        <v>0</v>
      </c>
      <c r="M351" s="6">
        <f t="shared" si="123"/>
        <v>0</v>
      </c>
      <c r="N351" s="6">
        <f>N356+N358</f>
        <v>0</v>
      </c>
      <c r="O351" s="6">
        <f>O356+O358</f>
        <v>0</v>
      </c>
      <c r="P351" s="6">
        <f t="shared" si="132"/>
        <v>0</v>
      </c>
      <c r="Q351" s="6">
        <f>Q356+Q358</f>
        <v>0</v>
      </c>
      <c r="R351" s="6">
        <f>R356+R358</f>
        <v>0</v>
      </c>
      <c r="S351" s="6">
        <f t="shared" si="142"/>
        <v>0</v>
      </c>
      <c r="T351" s="6">
        <f>T356+T358</f>
        <v>0</v>
      </c>
      <c r="U351" s="6">
        <f>U356+U358</f>
        <v>0</v>
      </c>
      <c r="V351" s="6">
        <f t="shared" si="119"/>
        <v>0</v>
      </c>
      <c r="W351" s="6">
        <f>W356+W358</f>
        <v>0</v>
      </c>
      <c r="X351" s="6">
        <f>X356+X358</f>
        <v>0</v>
      </c>
      <c r="Y351" s="6">
        <f t="shared" si="118"/>
        <v>0</v>
      </c>
      <c r="Z351" s="6">
        <f>Z356+Z358</f>
        <v>0</v>
      </c>
      <c r="AA351" s="6">
        <f>AA356+AA358</f>
        <v>0</v>
      </c>
      <c r="AB351" s="6">
        <f t="shared" si="117"/>
        <v>0</v>
      </c>
      <c r="AC351" s="6">
        <f>AC356+AC358</f>
        <v>0</v>
      </c>
      <c r="AD351" s="6">
        <f>AD356+AD358</f>
        <v>0</v>
      </c>
      <c r="AE351" s="6">
        <f t="shared" si="143"/>
        <v>0</v>
      </c>
      <c r="AF351" s="6">
        <f>AF356+AF358</f>
        <v>0</v>
      </c>
      <c r="AG351" s="6">
        <f>AG356+AG358</f>
        <v>0</v>
      </c>
      <c r="AH351" s="6">
        <f t="shared" si="113"/>
        <v>0</v>
      </c>
      <c r="AI351" s="6">
        <f>AI356</f>
        <v>0</v>
      </c>
      <c r="AJ351" s="6">
        <f>AJ356+AJ358</f>
        <v>0</v>
      </c>
      <c r="AK351" s="6">
        <f t="shared" si="114"/>
        <v>0</v>
      </c>
      <c r="AL351" s="6">
        <f t="shared" ref="AL351:AM351" si="144">AL352+AL353</f>
        <v>0</v>
      </c>
      <c r="AM351" s="6">
        <f t="shared" si="144"/>
        <v>0</v>
      </c>
    </row>
    <row r="352" spans="1:39" ht="33.75" hidden="1" customHeight="1">
      <c r="A352" s="1" t="s">
        <v>8</v>
      </c>
      <c r="B352" s="23">
        <v>913</v>
      </c>
      <c r="C352" s="8" t="s">
        <v>86</v>
      </c>
      <c r="D352" s="8" t="s">
        <v>155</v>
      </c>
      <c r="E352" s="8" t="s">
        <v>9</v>
      </c>
      <c r="F352" s="6"/>
      <c r="G352" s="6"/>
      <c r="H352" s="6">
        <f t="shared" si="125"/>
        <v>0</v>
      </c>
      <c r="I352" s="6"/>
      <c r="J352" s="6">
        <f t="shared" si="124"/>
        <v>0</v>
      </c>
      <c r="K352" s="6"/>
      <c r="L352" s="6"/>
      <c r="M352" s="6">
        <f t="shared" si="123"/>
        <v>0</v>
      </c>
      <c r="N352" s="6"/>
      <c r="O352" s="6"/>
      <c r="P352" s="6">
        <f t="shared" si="132"/>
        <v>0</v>
      </c>
      <c r="Q352" s="6"/>
      <c r="R352" s="6"/>
      <c r="S352" s="6">
        <f t="shared" si="142"/>
        <v>0</v>
      </c>
      <c r="T352" s="6"/>
      <c r="U352" s="6"/>
      <c r="V352" s="6">
        <f t="shared" si="119"/>
        <v>0</v>
      </c>
      <c r="W352" s="6"/>
      <c r="X352" s="6"/>
      <c r="Y352" s="6">
        <f t="shared" si="118"/>
        <v>0</v>
      </c>
      <c r="Z352" s="6"/>
      <c r="AA352" s="6"/>
      <c r="AB352" s="6">
        <f t="shared" si="117"/>
        <v>0</v>
      </c>
      <c r="AC352" s="6"/>
      <c r="AD352" s="6"/>
      <c r="AE352" s="6">
        <f t="shared" si="143"/>
        <v>0</v>
      </c>
      <c r="AF352" s="6"/>
      <c r="AG352" s="6"/>
      <c r="AH352" s="6">
        <f t="shared" si="113"/>
        <v>0</v>
      </c>
      <c r="AI352" s="6"/>
      <c r="AJ352" s="6"/>
      <c r="AK352" s="6">
        <f t="shared" si="114"/>
        <v>0</v>
      </c>
      <c r="AL352" s="6"/>
      <c r="AM352" s="6"/>
    </row>
    <row r="353" spans="1:39" ht="33.75" hidden="1" customHeight="1">
      <c r="A353" s="7" t="s">
        <v>16</v>
      </c>
      <c r="B353" s="23">
        <v>913</v>
      </c>
      <c r="C353" s="8" t="s">
        <v>86</v>
      </c>
      <c r="D353" s="8" t="s">
        <v>155</v>
      </c>
      <c r="E353" s="8" t="s">
        <v>11</v>
      </c>
      <c r="F353" s="6"/>
      <c r="G353" s="6"/>
      <c r="H353" s="6">
        <f t="shared" si="125"/>
        <v>0</v>
      </c>
      <c r="I353" s="6"/>
      <c r="J353" s="6">
        <f t="shared" si="124"/>
        <v>0</v>
      </c>
      <c r="K353" s="6"/>
      <c r="L353" s="6"/>
      <c r="M353" s="6">
        <f t="shared" si="123"/>
        <v>0</v>
      </c>
      <c r="N353" s="6"/>
      <c r="O353" s="6"/>
      <c r="P353" s="6">
        <f t="shared" si="132"/>
        <v>0</v>
      </c>
      <c r="Q353" s="6"/>
      <c r="R353" s="6"/>
      <c r="S353" s="6">
        <f t="shared" si="142"/>
        <v>0</v>
      </c>
      <c r="T353" s="6"/>
      <c r="U353" s="6"/>
      <c r="V353" s="6">
        <f t="shared" si="119"/>
        <v>0</v>
      </c>
      <c r="W353" s="6"/>
      <c r="X353" s="6"/>
      <c r="Y353" s="6">
        <f t="shared" si="118"/>
        <v>0</v>
      </c>
      <c r="Z353" s="6"/>
      <c r="AA353" s="6"/>
      <c r="AB353" s="6">
        <f t="shared" si="117"/>
        <v>0</v>
      </c>
      <c r="AC353" s="6"/>
      <c r="AD353" s="6"/>
      <c r="AE353" s="6">
        <f t="shared" si="143"/>
        <v>0</v>
      </c>
      <c r="AF353" s="6"/>
      <c r="AG353" s="6"/>
      <c r="AH353" s="6">
        <f t="shared" si="113"/>
        <v>0</v>
      </c>
      <c r="AI353" s="6"/>
      <c r="AJ353" s="6"/>
      <c r="AK353" s="6">
        <f t="shared" si="114"/>
        <v>0</v>
      </c>
      <c r="AL353" s="6"/>
      <c r="AM353" s="6"/>
    </row>
    <row r="354" spans="1:39" ht="33.75" hidden="1" customHeight="1">
      <c r="A354" s="96" t="s">
        <v>90</v>
      </c>
      <c r="B354" s="23">
        <v>913</v>
      </c>
      <c r="C354" s="8" t="s">
        <v>86</v>
      </c>
      <c r="D354" s="8" t="s">
        <v>155</v>
      </c>
      <c r="E354" s="8" t="s">
        <v>27</v>
      </c>
      <c r="F354" s="6"/>
      <c r="G354" s="6"/>
      <c r="H354" s="6">
        <f t="shared" si="125"/>
        <v>0</v>
      </c>
      <c r="I354" s="6"/>
      <c r="J354" s="6">
        <f t="shared" si="124"/>
        <v>0</v>
      </c>
      <c r="K354" s="6"/>
      <c r="L354" s="6"/>
      <c r="M354" s="6">
        <f t="shared" si="123"/>
        <v>0</v>
      </c>
      <c r="N354" s="6"/>
      <c r="O354" s="6"/>
      <c r="P354" s="6">
        <f t="shared" si="132"/>
        <v>0</v>
      </c>
      <c r="Q354" s="6"/>
      <c r="R354" s="6"/>
      <c r="S354" s="6">
        <f t="shared" si="142"/>
        <v>0</v>
      </c>
      <c r="T354" s="6"/>
      <c r="U354" s="6"/>
      <c r="V354" s="6">
        <f t="shared" si="119"/>
        <v>0</v>
      </c>
      <c r="W354" s="6"/>
      <c r="X354" s="6"/>
      <c r="Y354" s="6">
        <f t="shared" si="118"/>
        <v>0</v>
      </c>
      <c r="Z354" s="6"/>
      <c r="AA354" s="6"/>
      <c r="AB354" s="6">
        <f t="shared" si="117"/>
        <v>0</v>
      </c>
      <c r="AC354" s="6"/>
      <c r="AD354" s="6"/>
      <c r="AE354" s="6">
        <f t="shared" si="143"/>
        <v>0</v>
      </c>
      <c r="AF354" s="6"/>
      <c r="AG354" s="6"/>
      <c r="AH354" s="6">
        <f t="shared" si="113"/>
        <v>0</v>
      </c>
      <c r="AI354" s="6"/>
      <c r="AJ354" s="6"/>
      <c r="AK354" s="6">
        <f t="shared" si="114"/>
        <v>0</v>
      </c>
      <c r="AL354" s="6"/>
      <c r="AM354" s="6"/>
    </row>
    <row r="355" spans="1:39" ht="33.75" hidden="1" customHeight="1">
      <c r="A355" s="1" t="s">
        <v>19</v>
      </c>
      <c r="B355" s="23">
        <v>913</v>
      </c>
      <c r="C355" s="8" t="s">
        <v>86</v>
      </c>
      <c r="D355" s="8" t="s">
        <v>155</v>
      </c>
      <c r="E355" s="8" t="s">
        <v>20</v>
      </c>
      <c r="F355" s="6"/>
      <c r="G355" s="6"/>
      <c r="H355" s="6">
        <f t="shared" si="125"/>
        <v>0</v>
      </c>
      <c r="I355" s="6"/>
      <c r="J355" s="6">
        <f t="shared" si="124"/>
        <v>0</v>
      </c>
      <c r="K355" s="6"/>
      <c r="L355" s="6"/>
      <c r="M355" s="6">
        <f t="shared" si="123"/>
        <v>0</v>
      </c>
      <c r="N355" s="6"/>
      <c r="O355" s="6"/>
      <c r="P355" s="6">
        <f t="shared" si="132"/>
        <v>0</v>
      </c>
      <c r="Q355" s="6"/>
      <c r="R355" s="6"/>
      <c r="S355" s="6">
        <f t="shared" si="142"/>
        <v>0</v>
      </c>
      <c r="T355" s="6"/>
      <c r="U355" s="6"/>
      <c r="V355" s="6">
        <f t="shared" si="119"/>
        <v>0</v>
      </c>
      <c r="W355" s="6"/>
      <c r="X355" s="6"/>
      <c r="Y355" s="6">
        <f t="shared" si="118"/>
        <v>0</v>
      </c>
      <c r="Z355" s="6"/>
      <c r="AA355" s="6"/>
      <c r="AB355" s="6">
        <f t="shared" si="117"/>
        <v>0</v>
      </c>
      <c r="AC355" s="6"/>
      <c r="AD355" s="6"/>
      <c r="AE355" s="6">
        <f t="shared" si="143"/>
        <v>0</v>
      </c>
      <c r="AF355" s="6"/>
      <c r="AG355" s="6"/>
      <c r="AH355" s="6">
        <f t="shared" si="113"/>
        <v>0</v>
      </c>
      <c r="AI355" s="6"/>
      <c r="AJ355" s="6"/>
      <c r="AK355" s="6">
        <f t="shared" si="114"/>
        <v>0</v>
      </c>
      <c r="AL355" s="6"/>
      <c r="AM355" s="6"/>
    </row>
    <row r="356" spans="1:39" ht="60.75" customHeight="1">
      <c r="A356" s="162" t="s">
        <v>366</v>
      </c>
      <c r="B356" s="250" t="s">
        <v>81</v>
      </c>
      <c r="C356" s="251" t="s">
        <v>86</v>
      </c>
      <c r="D356" s="251" t="s">
        <v>180</v>
      </c>
      <c r="E356" s="251"/>
      <c r="F356" s="130"/>
      <c r="G356" s="130">
        <f>G357</f>
        <v>30.1</v>
      </c>
      <c r="H356" s="130">
        <f t="shared" si="125"/>
        <v>30.1</v>
      </c>
      <c r="I356" s="130">
        <f>I357</f>
        <v>0</v>
      </c>
      <c r="J356" s="130">
        <f t="shared" si="124"/>
        <v>30.1</v>
      </c>
      <c r="K356" s="130">
        <f>K357</f>
        <v>0</v>
      </c>
      <c r="L356" s="130">
        <f>L357</f>
        <v>0</v>
      </c>
      <c r="M356" s="130">
        <f t="shared" si="123"/>
        <v>30.1</v>
      </c>
      <c r="N356" s="130">
        <f>N357</f>
        <v>0</v>
      </c>
      <c r="O356" s="130">
        <f>O357</f>
        <v>0</v>
      </c>
      <c r="P356" s="130">
        <f t="shared" si="132"/>
        <v>30.1</v>
      </c>
      <c r="Q356" s="130">
        <f>Q357</f>
        <v>0</v>
      </c>
      <c r="R356" s="130">
        <f>R357</f>
        <v>0</v>
      </c>
      <c r="S356" s="130">
        <f t="shared" si="142"/>
        <v>30.1</v>
      </c>
      <c r="T356" s="130">
        <f>T357</f>
        <v>0</v>
      </c>
      <c r="U356" s="130">
        <f>U357</f>
        <v>0</v>
      </c>
      <c r="V356" s="130">
        <f t="shared" si="119"/>
        <v>30.1</v>
      </c>
      <c r="W356" s="130">
        <f>W357</f>
        <v>0</v>
      </c>
      <c r="X356" s="130">
        <f>X357</f>
        <v>0</v>
      </c>
      <c r="Y356" s="130">
        <f t="shared" si="118"/>
        <v>30.1</v>
      </c>
      <c r="Z356" s="130">
        <f>Z357</f>
        <v>0</v>
      </c>
      <c r="AA356" s="130">
        <f>AA357</f>
        <v>0</v>
      </c>
      <c r="AB356" s="130">
        <f t="shared" si="117"/>
        <v>30.1</v>
      </c>
      <c r="AC356" s="130">
        <f>AC357</f>
        <v>0</v>
      </c>
      <c r="AD356" s="130">
        <f>AD357</f>
        <v>0</v>
      </c>
      <c r="AE356" s="130">
        <f t="shared" si="143"/>
        <v>30.1</v>
      </c>
      <c r="AF356" s="130">
        <f>AF357</f>
        <v>0</v>
      </c>
      <c r="AG356" s="130">
        <f>AG357</f>
        <v>0</v>
      </c>
      <c r="AH356" s="130">
        <f t="shared" si="113"/>
        <v>30.1</v>
      </c>
      <c r="AI356" s="130">
        <f>AI357+AI358</f>
        <v>0</v>
      </c>
      <c r="AJ356" s="130"/>
      <c r="AK356" s="130">
        <f t="shared" si="114"/>
        <v>30.1</v>
      </c>
      <c r="AL356" s="130">
        <f t="shared" ref="AL356:AM356" si="145">AL357</f>
        <v>30.1</v>
      </c>
      <c r="AM356" s="130">
        <f t="shared" si="145"/>
        <v>30.1</v>
      </c>
    </row>
    <row r="357" spans="1:39" ht="33.75" customHeight="1">
      <c r="A357" s="1" t="s">
        <v>8</v>
      </c>
      <c r="B357" s="23" t="s">
        <v>81</v>
      </c>
      <c r="C357" s="8" t="s">
        <v>86</v>
      </c>
      <c r="D357" s="8" t="s">
        <v>180</v>
      </c>
      <c r="E357" s="8" t="s">
        <v>9</v>
      </c>
      <c r="F357" s="6"/>
      <c r="G357" s="6">
        <v>30.1</v>
      </c>
      <c r="H357" s="6">
        <f t="shared" si="125"/>
        <v>30.1</v>
      </c>
      <c r="I357" s="6"/>
      <c r="J357" s="6">
        <f t="shared" si="124"/>
        <v>30.1</v>
      </c>
      <c r="K357" s="6"/>
      <c r="L357" s="6"/>
      <c r="M357" s="6">
        <f t="shared" si="123"/>
        <v>30.1</v>
      </c>
      <c r="N357" s="6"/>
      <c r="O357" s="6"/>
      <c r="P357" s="6">
        <f t="shared" si="132"/>
        <v>30.1</v>
      </c>
      <c r="Q357" s="6"/>
      <c r="R357" s="6"/>
      <c r="S357" s="6">
        <f t="shared" si="142"/>
        <v>30.1</v>
      </c>
      <c r="T357" s="6"/>
      <c r="U357" s="6"/>
      <c r="V357" s="6">
        <f t="shared" si="119"/>
        <v>30.1</v>
      </c>
      <c r="W357" s="6"/>
      <c r="X357" s="6"/>
      <c r="Y357" s="6">
        <f t="shared" si="118"/>
        <v>30.1</v>
      </c>
      <c r="Z357" s="6"/>
      <c r="AA357" s="6"/>
      <c r="AB357" s="6">
        <f t="shared" si="117"/>
        <v>30.1</v>
      </c>
      <c r="AC357" s="6"/>
      <c r="AD357" s="6"/>
      <c r="AE357" s="6">
        <f t="shared" si="143"/>
        <v>30.1</v>
      </c>
      <c r="AF357" s="6"/>
      <c r="AG357" s="6"/>
      <c r="AH357" s="6">
        <f t="shared" si="113"/>
        <v>30.1</v>
      </c>
      <c r="AI357" s="6"/>
      <c r="AJ357" s="6"/>
      <c r="AK357" s="6">
        <f t="shared" si="114"/>
        <v>30.1</v>
      </c>
      <c r="AL357" s="6">
        <v>30.1</v>
      </c>
      <c r="AM357" s="6">
        <v>30.1</v>
      </c>
    </row>
    <row r="358" spans="1:39" ht="33.75" hidden="1" customHeight="1">
      <c r="A358" s="1" t="s">
        <v>19</v>
      </c>
      <c r="B358" s="23" t="s">
        <v>81</v>
      </c>
      <c r="C358" s="8" t="s">
        <v>86</v>
      </c>
      <c r="D358" s="8" t="s">
        <v>155</v>
      </c>
      <c r="E358" s="8" t="s">
        <v>20</v>
      </c>
      <c r="F358" s="6"/>
      <c r="G358" s="6"/>
      <c r="H358" s="6">
        <f t="shared" si="125"/>
        <v>0</v>
      </c>
      <c r="I358" s="6"/>
      <c r="J358" s="6">
        <f t="shared" si="124"/>
        <v>0</v>
      </c>
      <c r="K358" s="6"/>
      <c r="L358" s="6"/>
      <c r="M358" s="6">
        <f t="shared" si="123"/>
        <v>0</v>
      </c>
      <c r="N358" s="6"/>
      <c r="O358" s="6"/>
      <c r="P358" s="6">
        <f t="shared" si="132"/>
        <v>0</v>
      </c>
      <c r="Q358" s="6"/>
      <c r="R358" s="6"/>
      <c r="S358" s="6">
        <f t="shared" si="142"/>
        <v>0</v>
      </c>
      <c r="T358" s="6"/>
      <c r="U358" s="6"/>
      <c r="V358" s="6">
        <f t="shared" si="119"/>
        <v>0</v>
      </c>
      <c r="W358" s="6"/>
      <c r="X358" s="6"/>
      <c r="Y358" s="6">
        <f t="shared" si="118"/>
        <v>0</v>
      </c>
      <c r="Z358" s="6"/>
      <c r="AA358" s="6"/>
      <c r="AB358" s="6">
        <f t="shared" si="117"/>
        <v>0</v>
      </c>
      <c r="AC358" s="6"/>
      <c r="AD358" s="6"/>
      <c r="AE358" s="6">
        <f t="shared" si="143"/>
        <v>0</v>
      </c>
      <c r="AF358" s="6"/>
      <c r="AG358" s="6"/>
      <c r="AH358" s="6">
        <f t="shared" si="113"/>
        <v>0</v>
      </c>
      <c r="AI358" s="6"/>
      <c r="AJ358" s="6"/>
      <c r="AK358" s="6">
        <f t="shared" si="114"/>
        <v>0</v>
      </c>
      <c r="AL358" s="6"/>
      <c r="AM358" s="6"/>
    </row>
    <row r="359" spans="1:39" ht="33.75" hidden="1" customHeight="1">
      <c r="A359" s="1" t="s">
        <v>123</v>
      </c>
      <c r="B359" s="23">
        <v>913</v>
      </c>
      <c r="C359" s="8" t="s">
        <v>86</v>
      </c>
      <c r="D359" s="8" t="s">
        <v>155</v>
      </c>
      <c r="E359" s="8"/>
      <c r="F359" s="6"/>
      <c r="G359" s="6"/>
      <c r="H359" s="6">
        <f t="shared" si="125"/>
        <v>0</v>
      </c>
      <c r="I359" s="6">
        <f>I360+I361+I362+I363</f>
        <v>0</v>
      </c>
      <c r="J359" s="6">
        <f t="shared" si="124"/>
        <v>0</v>
      </c>
      <c r="K359" s="6">
        <f>K360+K361+K362+K363</f>
        <v>0</v>
      </c>
      <c r="L359" s="6">
        <f>L360+L361+L362+L363</f>
        <v>0</v>
      </c>
      <c r="M359" s="6">
        <f t="shared" si="123"/>
        <v>0</v>
      </c>
      <c r="N359" s="6">
        <f>N360+N361+N362+N363</f>
        <v>0</v>
      </c>
      <c r="O359" s="6">
        <f>O360+O361+O362+O363</f>
        <v>0</v>
      </c>
      <c r="P359" s="6">
        <f t="shared" si="132"/>
        <v>0</v>
      </c>
      <c r="Q359" s="6">
        <f>Q360+Q361+Q362+Q363</f>
        <v>0</v>
      </c>
      <c r="R359" s="6">
        <f>R360+R361+R362+R363</f>
        <v>0</v>
      </c>
      <c r="S359" s="6">
        <f t="shared" si="142"/>
        <v>0</v>
      </c>
      <c r="T359" s="6">
        <f>T360+T361+T362+T363</f>
        <v>0</v>
      </c>
      <c r="U359" s="6">
        <f>U360+U361+U362+U363</f>
        <v>0</v>
      </c>
      <c r="V359" s="6">
        <f t="shared" si="119"/>
        <v>0</v>
      </c>
      <c r="W359" s="6">
        <f>W360+W361+W362+W363</f>
        <v>0</v>
      </c>
      <c r="X359" s="6">
        <f>X360+X361+X362+X363</f>
        <v>0</v>
      </c>
      <c r="Y359" s="6">
        <f t="shared" si="118"/>
        <v>0</v>
      </c>
      <c r="Z359" s="6">
        <f>Z360+Z361+Z362+Z363</f>
        <v>0</v>
      </c>
      <c r="AA359" s="6">
        <f>AA360+AA361+AA362+AA363</f>
        <v>0</v>
      </c>
      <c r="AB359" s="6">
        <f t="shared" ref="AB359:AB482" si="146">Y359+Z359+AA359</f>
        <v>0</v>
      </c>
      <c r="AC359" s="6">
        <f>AC360+AC361+AC362+AC363</f>
        <v>0</v>
      </c>
      <c r="AD359" s="6">
        <f>AD360+AD361+AD362+AD363</f>
        <v>0</v>
      </c>
      <c r="AE359" s="6">
        <f t="shared" si="143"/>
        <v>0</v>
      </c>
      <c r="AF359" s="6">
        <f>AF360+AF361+AF362+AF363</f>
        <v>0</v>
      </c>
      <c r="AG359" s="6">
        <f>AG360+AG361+AG362+AG363</f>
        <v>0</v>
      </c>
      <c r="AH359" s="6">
        <f t="shared" si="113"/>
        <v>0</v>
      </c>
      <c r="AI359" s="6">
        <f>AI360+AI361+AI362+AI363</f>
        <v>0</v>
      </c>
      <c r="AJ359" s="6">
        <f>AJ360+AJ361+AJ362+AJ363</f>
        <v>0</v>
      </c>
      <c r="AK359" s="6">
        <f t="shared" si="114"/>
        <v>0</v>
      </c>
      <c r="AL359" s="6">
        <f>AL360+AL361+AL362+AL363</f>
        <v>0</v>
      </c>
      <c r="AM359" s="6">
        <f>AM360+AM361+AM362+AM363</f>
        <v>0</v>
      </c>
    </row>
    <row r="360" spans="1:39" ht="33.75" hidden="1" customHeight="1">
      <c r="A360" s="7" t="s">
        <v>10</v>
      </c>
      <c r="B360" s="23" t="s">
        <v>81</v>
      </c>
      <c r="C360" s="8" t="s">
        <v>86</v>
      </c>
      <c r="D360" s="8" t="s">
        <v>155</v>
      </c>
      <c r="E360" s="8" t="s">
        <v>11</v>
      </c>
      <c r="F360" s="6"/>
      <c r="G360" s="6"/>
      <c r="H360" s="6">
        <f t="shared" si="125"/>
        <v>0</v>
      </c>
      <c r="I360" s="6"/>
      <c r="J360" s="6">
        <f t="shared" si="124"/>
        <v>0</v>
      </c>
      <c r="K360" s="6"/>
      <c r="L360" s="6"/>
      <c r="M360" s="6">
        <f t="shared" si="123"/>
        <v>0</v>
      </c>
      <c r="N360" s="6"/>
      <c r="O360" s="6"/>
      <c r="P360" s="6">
        <f t="shared" si="132"/>
        <v>0</v>
      </c>
      <c r="Q360" s="6"/>
      <c r="R360" s="6"/>
      <c r="S360" s="6">
        <f t="shared" si="142"/>
        <v>0</v>
      </c>
      <c r="T360" s="6"/>
      <c r="U360" s="6"/>
      <c r="V360" s="6">
        <f t="shared" si="119"/>
        <v>0</v>
      </c>
      <c r="W360" s="6"/>
      <c r="X360" s="6"/>
      <c r="Y360" s="6">
        <f t="shared" si="118"/>
        <v>0</v>
      </c>
      <c r="Z360" s="6"/>
      <c r="AA360" s="6"/>
      <c r="AB360" s="6">
        <f t="shared" si="146"/>
        <v>0</v>
      </c>
      <c r="AC360" s="6"/>
      <c r="AD360" s="6"/>
      <c r="AE360" s="6">
        <f t="shared" si="143"/>
        <v>0</v>
      </c>
      <c r="AF360" s="6"/>
      <c r="AG360" s="6"/>
      <c r="AH360" s="6">
        <f t="shared" si="113"/>
        <v>0</v>
      </c>
      <c r="AI360" s="6"/>
      <c r="AJ360" s="6"/>
      <c r="AK360" s="6">
        <f t="shared" si="114"/>
        <v>0</v>
      </c>
      <c r="AL360" s="6"/>
      <c r="AM360" s="6"/>
    </row>
    <row r="361" spans="1:39" ht="33.75" hidden="1" customHeight="1">
      <c r="A361" s="1" t="s">
        <v>90</v>
      </c>
      <c r="B361" s="23">
        <v>913</v>
      </c>
      <c r="C361" s="8" t="s">
        <v>86</v>
      </c>
      <c r="D361" s="8" t="s">
        <v>155</v>
      </c>
      <c r="E361" s="8" t="s">
        <v>27</v>
      </c>
      <c r="F361" s="6"/>
      <c r="G361" s="6"/>
      <c r="H361" s="6">
        <f t="shared" si="125"/>
        <v>0</v>
      </c>
      <c r="I361" s="6"/>
      <c r="J361" s="6">
        <f t="shared" si="124"/>
        <v>0</v>
      </c>
      <c r="K361" s="6"/>
      <c r="L361" s="6"/>
      <c r="M361" s="6">
        <f t="shared" si="123"/>
        <v>0</v>
      </c>
      <c r="N361" s="6"/>
      <c r="O361" s="6"/>
      <c r="P361" s="6">
        <f t="shared" si="132"/>
        <v>0</v>
      </c>
      <c r="Q361" s="6"/>
      <c r="R361" s="6"/>
      <c r="S361" s="6">
        <f t="shared" si="142"/>
        <v>0</v>
      </c>
      <c r="T361" s="6"/>
      <c r="U361" s="6"/>
      <c r="V361" s="6">
        <f t="shared" si="119"/>
        <v>0</v>
      </c>
      <c r="W361" s="6"/>
      <c r="X361" s="6"/>
      <c r="Y361" s="6">
        <f t="shared" si="118"/>
        <v>0</v>
      </c>
      <c r="Z361" s="6"/>
      <c r="AA361" s="6"/>
      <c r="AB361" s="6">
        <f t="shared" si="146"/>
        <v>0</v>
      </c>
      <c r="AC361" s="6"/>
      <c r="AD361" s="6"/>
      <c r="AE361" s="6">
        <f t="shared" si="143"/>
        <v>0</v>
      </c>
      <c r="AF361" s="6"/>
      <c r="AG361" s="6"/>
      <c r="AH361" s="6">
        <f t="shared" si="113"/>
        <v>0</v>
      </c>
      <c r="AI361" s="6"/>
      <c r="AJ361" s="6"/>
      <c r="AK361" s="6">
        <f t="shared" si="114"/>
        <v>0</v>
      </c>
      <c r="AL361" s="6"/>
      <c r="AM361" s="6"/>
    </row>
    <row r="362" spans="1:39" ht="33.75" hidden="1" customHeight="1">
      <c r="A362" s="7" t="s">
        <v>126</v>
      </c>
      <c r="B362" s="23" t="s">
        <v>81</v>
      </c>
      <c r="C362" s="8" t="s">
        <v>86</v>
      </c>
      <c r="D362" s="8" t="s">
        <v>155</v>
      </c>
      <c r="E362" s="8" t="s">
        <v>27</v>
      </c>
      <c r="F362" s="6"/>
      <c r="G362" s="6"/>
      <c r="H362" s="6">
        <f t="shared" si="125"/>
        <v>0</v>
      </c>
      <c r="I362" s="6"/>
      <c r="J362" s="6">
        <f t="shared" si="124"/>
        <v>0</v>
      </c>
      <c r="K362" s="6"/>
      <c r="L362" s="6"/>
      <c r="M362" s="6">
        <f t="shared" si="123"/>
        <v>0</v>
      </c>
      <c r="N362" s="6"/>
      <c r="O362" s="6"/>
      <c r="P362" s="6">
        <f t="shared" si="132"/>
        <v>0</v>
      </c>
      <c r="Q362" s="6"/>
      <c r="R362" s="6"/>
      <c r="S362" s="6">
        <f t="shared" si="142"/>
        <v>0</v>
      </c>
      <c r="T362" s="6"/>
      <c r="U362" s="6"/>
      <c r="V362" s="6">
        <f t="shared" si="119"/>
        <v>0</v>
      </c>
      <c r="W362" s="6"/>
      <c r="X362" s="6"/>
      <c r="Y362" s="6">
        <f t="shared" ref="Y362:Y488" si="147">V362+W362+X362</f>
        <v>0</v>
      </c>
      <c r="Z362" s="6"/>
      <c r="AA362" s="6"/>
      <c r="AB362" s="6">
        <f t="shared" si="146"/>
        <v>0</v>
      </c>
      <c r="AC362" s="6"/>
      <c r="AD362" s="6"/>
      <c r="AE362" s="6">
        <f t="shared" si="143"/>
        <v>0</v>
      </c>
      <c r="AF362" s="6"/>
      <c r="AG362" s="6"/>
      <c r="AH362" s="6">
        <f t="shared" ref="AH362:AH486" si="148">AE362+AF362+AG362</f>
        <v>0</v>
      </c>
      <c r="AI362" s="6"/>
      <c r="AJ362" s="6"/>
      <c r="AK362" s="6">
        <f t="shared" ref="AK362:AK486" si="149">AH362+AI362+AJ362</f>
        <v>0</v>
      </c>
      <c r="AL362" s="6"/>
      <c r="AM362" s="6"/>
    </row>
    <row r="363" spans="1:39" ht="33.75" hidden="1" customHeight="1">
      <c r="A363" s="1" t="s">
        <v>19</v>
      </c>
      <c r="B363" s="23" t="s">
        <v>81</v>
      </c>
      <c r="C363" s="8" t="s">
        <v>86</v>
      </c>
      <c r="D363" s="8" t="s">
        <v>155</v>
      </c>
      <c r="E363" s="8" t="s">
        <v>20</v>
      </c>
      <c r="F363" s="6"/>
      <c r="G363" s="6"/>
      <c r="H363" s="6">
        <f t="shared" si="125"/>
        <v>0</v>
      </c>
      <c r="I363" s="6"/>
      <c r="J363" s="6">
        <f t="shared" si="124"/>
        <v>0</v>
      </c>
      <c r="K363" s="6"/>
      <c r="L363" s="6"/>
      <c r="M363" s="6">
        <f t="shared" si="123"/>
        <v>0</v>
      </c>
      <c r="N363" s="6"/>
      <c r="O363" s="6"/>
      <c r="P363" s="6">
        <f t="shared" si="132"/>
        <v>0</v>
      </c>
      <c r="Q363" s="6"/>
      <c r="R363" s="6"/>
      <c r="S363" s="6">
        <f t="shared" si="142"/>
        <v>0</v>
      </c>
      <c r="T363" s="6"/>
      <c r="U363" s="6"/>
      <c r="V363" s="6">
        <f t="shared" ref="V363:V489" si="150">S363+T363+U363</f>
        <v>0</v>
      </c>
      <c r="W363" s="6"/>
      <c r="X363" s="6"/>
      <c r="Y363" s="6">
        <f t="shared" si="147"/>
        <v>0</v>
      </c>
      <c r="Z363" s="6"/>
      <c r="AA363" s="6"/>
      <c r="AB363" s="6">
        <f t="shared" si="146"/>
        <v>0</v>
      </c>
      <c r="AC363" s="6"/>
      <c r="AD363" s="6"/>
      <c r="AE363" s="6">
        <f t="shared" si="143"/>
        <v>0</v>
      </c>
      <c r="AF363" s="6"/>
      <c r="AG363" s="6"/>
      <c r="AH363" s="6">
        <f t="shared" si="148"/>
        <v>0</v>
      </c>
      <c r="AI363" s="6"/>
      <c r="AJ363" s="6"/>
      <c r="AK363" s="6">
        <f t="shared" si="149"/>
        <v>0</v>
      </c>
      <c r="AL363" s="6"/>
      <c r="AM363" s="6"/>
    </row>
    <row r="364" spans="1:39" ht="33.75" hidden="1" customHeight="1">
      <c r="A364" s="65" t="s">
        <v>308</v>
      </c>
      <c r="B364" s="82" t="s">
        <v>81</v>
      </c>
      <c r="C364" s="56" t="s">
        <v>86</v>
      </c>
      <c r="D364" s="248" t="s">
        <v>372</v>
      </c>
      <c r="E364" s="5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>
        <f>AL365+AL366</f>
        <v>0</v>
      </c>
      <c r="AM364" s="26">
        <f>AM365+AM366</f>
        <v>0</v>
      </c>
    </row>
    <row r="365" spans="1:39" ht="33.75" hidden="1" customHeight="1">
      <c r="A365" s="7" t="s">
        <v>310</v>
      </c>
      <c r="B365" s="23" t="s">
        <v>81</v>
      </c>
      <c r="C365" s="8" t="s">
        <v>86</v>
      </c>
      <c r="D365" s="4" t="s">
        <v>372</v>
      </c>
      <c r="E365" s="8" t="s">
        <v>11</v>
      </c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</row>
    <row r="366" spans="1:39" ht="33.75" hidden="1" customHeight="1">
      <c r="A366" s="1" t="s">
        <v>311</v>
      </c>
      <c r="B366" s="23" t="s">
        <v>81</v>
      </c>
      <c r="C366" s="8" t="s">
        <v>86</v>
      </c>
      <c r="D366" s="4" t="s">
        <v>372</v>
      </c>
      <c r="E366" s="8" t="s">
        <v>11</v>
      </c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</row>
    <row r="367" spans="1:39" ht="33.75" hidden="1" customHeight="1">
      <c r="A367" s="116" t="s">
        <v>302</v>
      </c>
      <c r="B367" s="82" t="s">
        <v>81</v>
      </c>
      <c r="C367" s="56" t="s">
        <v>86</v>
      </c>
      <c r="D367" s="248" t="s">
        <v>373</v>
      </c>
      <c r="E367" s="249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>
        <f>AL368+AL369</f>
        <v>0</v>
      </c>
      <c r="AM367" s="26">
        <f>AM368+AM369</f>
        <v>0</v>
      </c>
    </row>
    <row r="368" spans="1:39" ht="33.75" hidden="1" customHeight="1">
      <c r="A368" s="7" t="s">
        <v>305</v>
      </c>
      <c r="B368" s="23" t="s">
        <v>81</v>
      </c>
      <c r="C368" s="8" t="s">
        <v>86</v>
      </c>
      <c r="D368" s="4" t="s">
        <v>373</v>
      </c>
      <c r="E368" s="8" t="s">
        <v>11</v>
      </c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</row>
    <row r="369" spans="1:39" ht="33.75" hidden="1" customHeight="1">
      <c r="A369" s="1" t="s">
        <v>306</v>
      </c>
      <c r="B369" s="23" t="s">
        <v>81</v>
      </c>
      <c r="C369" s="8" t="s">
        <v>86</v>
      </c>
      <c r="D369" s="4" t="s">
        <v>373</v>
      </c>
      <c r="E369" s="8" t="s">
        <v>11</v>
      </c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</row>
    <row r="370" spans="1:39" ht="43.5" hidden="1" customHeight="1">
      <c r="A370" s="116" t="s">
        <v>299</v>
      </c>
      <c r="B370" s="247" t="s">
        <v>81</v>
      </c>
      <c r="C370" s="248" t="s">
        <v>86</v>
      </c>
      <c r="D370" s="248" t="s">
        <v>393</v>
      </c>
      <c r="E370" s="5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>
        <f>AL371+AL372</f>
        <v>0</v>
      </c>
      <c r="AM370" s="26">
        <f>AM371+AM372</f>
        <v>0</v>
      </c>
    </row>
    <row r="371" spans="1:39" ht="33.75" hidden="1" customHeight="1">
      <c r="A371" s="7" t="s">
        <v>304</v>
      </c>
      <c r="B371" s="3" t="s">
        <v>81</v>
      </c>
      <c r="C371" s="4" t="s">
        <v>86</v>
      </c>
      <c r="D371" s="4" t="s">
        <v>393</v>
      </c>
      <c r="E371" s="8" t="s">
        <v>11</v>
      </c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</row>
    <row r="372" spans="1:39" ht="33.75" hidden="1" customHeight="1">
      <c r="A372" s="1" t="s">
        <v>301</v>
      </c>
      <c r="B372" s="23" t="s">
        <v>81</v>
      </c>
      <c r="C372" s="8" t="s">
        <v>86</v>
      </c>
      <c r="D372" s="4" t="s">
        <v>393</v>
      </c>
      <c r="E372" s="8" t="s">
        <v>11</v>
      </c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</row>
    <row r="373" spans="1:39" ht="33.75" hidden="1" customHeight="1">
      <c r="A373" s="142" t="s">
        <v>313</v>
      </c>
      <c r="B373" s="82" t="s">
        <v>81</v>
      </c>
      <c r="C373" s="56" t="s">
        <v>86</v>
      </c>
      <c r="D373" s="248" t="s">
        <v>374</v>
      </c>
      <c r="E373" s="5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>
        <f>AL374+AL375</f>
        <v>0</v>
      </c>
      <c r="AM373" s="26">
        <f>AM374+AM375</f>
        <v>0</v>
      </c>
    </row>
    <row r="374" spans="1:39" ht="33.75" hidden="1" customHeight="1">
      <c r="A374" s="7" t="s">
        <v>315</v>
      </c>
      <c r="B374" s="23" t="s">
        <v>81</v>
      </c>
      <c r="C374" s="8" t="s">
        <v>86</v>
      </c>
      <c r="D374" s="4" t="s">
        <v>374</v>
      </c>
      <c r="E374" s="8" t="s">
        <v>11</v>
      </c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</row>
    <row r="375" spans="1:39" ht="33.75" hidden="1" customHeight="1">
      <c r="A375" s="7" t="s">
        <v>321</v>
      </c>
      <c r="B375" s="23" t="s">
        <v>81</v>
      </c>
      <c r="C375" s="8" t="s">
        <v>86</v>
      </c>
      <c r="D375" s="4" t="s">
        <v>374</v>
      </c>
      <c r="E375" s="8" t="s">
        <v>11</v>
      </c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</row>
    <row r="376" spans="1:39" ht="33.75" hidden="1" customHeight="1">
      <c r="A376" s="142" t="s">
        <v>316</v>
      </c>
      <c r="B376" s="82" t="s">
        <v>81</v>
      </c>
      <c r="C376" s="56" t="s">
        <v>86</v>
      </c>
      <c r="D376" s="248" t="s">
        <v>295</v>
      </c>
      <c r="E376" s="5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>
        <f>AL377+AL378</f>
        <v>0</v>
      </c>
      <c r="AM376" s="26">
        <f>AM377+AM378</f>
        <v>0</v>
      </c>
    </row>
    <row r="377" spans="1:39" ht="33.75" hidden="1" customHeight="1">
      <c r="A377" s="7" t="s">
        <v>319</v>
      </c>
      <c r="B377" s="23" t="s">
        <v>81</v>
      </c>
      <c r="C377" s="8" t="s">
        <v>86</v>
      </c>
      <c r="D377" s="4" t="s">
        <v>295</v>
      </c>
      <c r="E377" s="8" t="s">
        <v>11</v>
      </c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</row>
    <row r="378" spans="1:39" ht="33.75" hidden="1" customHeight="1">
      <c r="A378" s="33" t="s">
        <v>320</v>
      </c>
      <c r="B378" s="23" t="s">
        <v>81</v>
      </c>
      <c r="C378" s="8" t="s">
        <v>86</v>
      </c>
      <c r="D378" s="4" t="s">
        <v>375</v>
      </c>
      <c r="E378" s="8" t="s">
        <v>11</v>
      </c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</row>
    <row r="379" spans="1:39" ht="55.5" hidden="1" customHeight="1">
      <c r="A379" s="139" t="s">
        <v>227</v>
      </c>
      <c r="B379" s="23">
        <v>913</v>
      </c>
      <c r="C379" s="8" t="s">
        <v>86</v>
      </c>
      <c r="D379" s="8" t="s">
        <v>396</v>
      </c>
      <c r="E379" s="8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</row>
    <row r="380" spans="1:39" ht="33.75" hidden="1" customHeight="1">
      <c r="A380" s="54" t="s">
        <v>226</v>
      </c>
      <c r="B380" s="23">
        <v>913</v>
      </c>
      <c r="C380" s="8" t="s">
        <v>86</v>
      </c>
      <c r="D380" s="8" t="s">
        <v>397</v>
      </c>
      <c r="E380" s="8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</row>
    <row r="381" spans="1:39" ht="33.75" customHeight="1">
      <c r="A381" s="169" t="s">
        <v>398</v>
      </c>
      <c r="B381" s="23" t="s">
        <v>81</v>
      </c>
      <c r="C381" s="8" t="s">
        <v>86</v>
      </c>
      <c r="D381" s="8" t="s">
        <v>155</v>
      </c>
      <c r="E381" s="8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269">
        <f>SUM(AL382:AL387)</f>
        <v>0</v>
      </c>
      <c r="AM381" s="269">
        <f>AM383</f>
        <v>28131.1</v>
      </c>
    </row>
    <row r="382" spans="1:39" ht="33.75" hidden="1" customHeight="1">
      <c r="A382" s="1" t="s">
        <v>8</v>
      </c>
      <c r="B382" s="23" t="s">
        <v>81</v>
      </c>
      <c r="C382" s="8" t="s">
        <v>86</v>
      </c>
      <c r="D382" s="8" t="s">
        <v>155</v>
      </c>
      <c r="E382" s="8" t="s">
        <v>9</v>
      </c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</row>
    <row r="383" spans="1:39" ht="33.75" customHeight="1">
      <c r="A383" s="297" t="s">
        <v>488</v>
      </c>
      <c r="B383" s="23">
        <v>913</v>
      </c>
      <c r="C383" s="8" t="s">
        <v>86</v>
      </c>
      <c r="D383" s="8" t="s">
        <v>155</v>
      </c>
      <c r="E383" s="8" t="s">
        <v>11</v>
      </c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>
        <f>SUM(AM384:AM386)</f>
        <v>28131.1</v>
      </c>
    </row>
    <row r="384" spans="1:39" ht="33.75" customHeight="1">
      <c r="A384" s="7" t="s">
        <v>315</v>
      </c>
      <c r="B384" s="23"/>
      <c r="C384" s="8"/>
      <c r="D384" s="8"/>
      <c r="E384" s="8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>
        <f>9173.5</f>
        <v>9173.5</v>
      </c>
    </row>
    <row r="385" spans="1:39" ht="33.75" customHeight="1">
      <c r="A385" s="7" t="s">
        <v>319</v>
      </c>
      <c r="B385" s="23"/>
      <c r="C385" s="8"/>
      <c r="D385" s="8"/>
      <c r="E385" s="8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>
        <v>8541.5</v>
      </c>
    </row>
    <row r="386" spans="1:39" ht="33.75" customHeight="1">
      <c r="A386" s="7" t="s">
        <v>489</v>
      </c>
      <c r="B386" s="23"/>
      <c r="C386" s="8"/>
      <c r="D386" s="8"/>
      <c r="E386" s="8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>
        <f>2989.5+2783.5+4643.1</f>
        <v>10416.1</v>
      </c>
    </row>
    <row r="387" spans="1:39" ht="33.75" hidden="1" customHeight="1">
      <c r="A387" s="1" t="s">
        <v>68</v>
      </c>
      <c r="B387" s="23">
        <v>913</v>
      </c>
      <c r="C387" s="8" t="s">
        <v>86</v>
      </c>
      <c r="D387" s="8" t="s">
        <v>155</v>
      </c>
      <c r="E387" s="8" t="s">
        <v>69</v>
      </c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</row>
    <row r="388" spans="1:39" ht="33.75" hidden="1" customHeight="1">
      <c r="A388" s="161" t="s">
        <v>370</v>
      </c>
      <c r="B388" s="23">
        <v>913</v>
      </c>
      <c r="C388" s="8" t="s">
        <v>86</v>
      </c>
      <c r="D388" s="8" t="s">
        <v>325</v>
      </c>
      <c r="E388" s="8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</row>
    <row r="389" spans="1:39" ht="20.25" customHeight="1">
      <c r="A389" s="5"/>
      <c r="B389" s="23"/>
      <c r="C389" s="8"/>
      <c r="D389" s="4"/>
      <c r="E389" s="8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</row>
    <row r="390" spans="1:39" ht="21" customHeight="1">
      <c r="A390" s="206" t="s">
        <v>88</v>
      </c>
      <c r="B390" s="207"/>
      <c r="C390" s="208"/>
      <c r="D390" s="208"/>
      <c r="E390" s="208"/>
      <c r="F390" s="210">
        <f>F391+F394+F406+F415+F424+F426</f>
        <v>10783.800000000001</v>
      </c>
      <c r="G390" s="210">
        <f>G391+G394+G406+G415+G426</f>
        <v>20460.999999999996</v>
      </c>
      <c r="H390" s="210">
        <f t="shared" ref="H390:H440" si="151">F390+G390</f>
        <v>31244.799999999996</v>
      </c>
      <c r="I390" s="210"/>
      <c r="J390" s="210"/>
      <c r="K390" s="210"/>
      <c r="L390" s="210"/>
      <c r="M390" s="210"/>
      <c r="N390" s="210"/>
      <c r="O390" s="210"/>
      <c r="P390" s="210"/>
      <c r="Q390" s="210"/>
      <c r="R390" s="210"/>
      <c r="S390" s="210"/>
      <c r="T390" s="210"/>
      <c r="U390" s="210"/>
      <c r="V390" s="210"/>
      <c r="W390" s="210"/>
      <c r="X390" s="210"/>
      <c r="Y390" s="210"/>
      <c r="Z390" s="210"/>
      <c r="AA390" s="210"/>
      <c r="AB390" s="210"/>
      <c r="AC390" s="210"/>
      <c r="AD390" s="210"/>
      <c r="AE390" s="210"/>
      <c r="AF390" s="210"/>
      <c r="AG390" s="210"/>
      <c r="AH390" s="211"/>
      <c r="AI390" s="210"/>
      <c r="AJ390" s="210"/>
      <c r="AK390" s="209"/>
      <c r="AL390" s="210">
        <f>AL391+AL394+AL406+AL415+AL426+AL424</f>
        <v>28571.599999999995</v>
      </c>
      <c r="AM390" s="210">
        <f>AM391+AM394+AM406+AM415+AM424+AM426</f>
        <v>268.7</v>
      </c>
    </row>
    <row r="391" spans="1:39" ht="63.75" customHeight="1">
      <c r="A391" s="246" t="s">
        <v>487</v>
      </c>
      <c r="B391" s="203" t="s">
        <v>81</v>
      </c>
      <c r="C391" s="181" t="s">
        <v>86</v>
      </c>
      <c r="D391" s="181" t="s">
        <v>257</v>
      </c>
      <c r="E391" s="181"/>
      <c r="F391" s="182">
        <f>F392+F393</f>
        <v>0</v>
      </c>
      <c r="G391" s="182">
        <f>G392+G393</f>
        <v>0</v>
      </c>
      <c r="H391" s="182">
        <f t="shared" si="151"/>
        <v>0</v>
      </c>
      <c r="I391" s="182">
        <f>I392+I393</f>
        <v>0</v>
      </c>
      <c r="J391" s="182">
        <f t="shared" si="124"/>
        <v>0</v>
      </c>
      <c r="K391" s="182">
        <f>K392+K393</f>
        <v>0</v>
      </c>
      <c r="L391" s="182">
        <f>L392+L393</f>
        <v>0</v>
      </c>
      <c r="M391" s="182">
        <f t="shared" si="123"/>
        <v>0</v>
      </c>
      <c r="N391" s="182">
        <f>N392+N393</f>
        <v>0</v>
      </c>
      <c r="O391" s="182">
        <f>O392+O393</f>
        <v>0</v>
      </c>
      <c r="P391" s="182">
        <f t="shared" si="132"/>
        <v>0</v>
      </c>
      <c r="Q391" s="182">
        <f>Q392+Q393</f>
        <v>0</v>
      </c>
      <c r="R391" s="182">
        <f>R392+R393</f>
        <v>0</v>
      </c>
      <c r="S391" s="182">
        <f t="shared" si="142"/>
        <v>0</v>
      </c>
      <c r="T391" s="182">
        <f>T392+T393</f>
        <v>0</v>
      </c>
      <c r="U391" s="182">
        <f>U392+U393</f>
        <v>0</v>
      </c>
      <c r="V391" s="182">
        <f t="shared" si="150"/>
        <v>0</v>
      </c>
      <c r="W391" s="182">
        <f>W392+W393</f>
        <v>0</v>
      </c>
      <c r="X391" s="182">
        <f>X392+X393</f>
        <v>0</v>
      </c>
      <c r="Y391" s="182">
        <f t="shared" si="147"/>
        <v>0</v>
      </c>
      <c r="Z391" s="182">
        <f>Z392+Z393</f>
        <v>0</v>
      </c>
      <c r="AA391" s="182">
        <f>AA392+AA393</f>
        <v>0</v>
      </c>
      <c r="AB391" s="182">
        <f t="shared" si="146"/>
        <v>0</v>
      </c>
      <c r="AC391" s="182">
        <f>AC392+AC393</f>
        <v>0</v>
      </c>
      <c r="AD391" s="182">
        <f>AD392+AD393</f>
        <v>0</v>
      </c>
      <c r="AE391" s="182">
        <f t="shared" si="143"/>
        <v>0</v>
      </c>
      <c r="AF391" s="182">
        <f>AF392+AF393</f>
        <v>0</v>
      </c>
      <c r="AG391" s="182">
        <f>AG392+AG393</f>
        <v>0</v>
      </c>
      <c r="AH391" s="182">
        <f t="shared" si="148"/>
        <v>0</v>
      </c>
      <c r="AI391" s="182">
        <f>AI392+AI393</f>
        <v>0</v>
      </c>
      <c r="AJ391" s="182">
        <f>AJ392+AJ393</f>
        <v>0</v>
      </c>
      <c r="AK391" s="182">
        <f t="shared" si="149"/>
        <v>0</v>
      </c>
      <c r="AL391" s="182">
        <f>AL392+AL393</f>
        <v>239.8</v>
      </c>
      <c r="AM391" s="182">
        <f>AM392+AM393</f>
        <v>268.7</v>
      </c>
    </row>
    <row r="392" spans="1:39" ht="33.75" customHeight="1">
      <c r="A392" s="7" t="s">
        <v>10</v>
      </c>
      <c r="B392" s="23" t="s">
        <v>81</v>
      </c>
      <c r="C392" s="8" t="s">
        <v>86</v>
      </c>
      <c r="D392" s="8" t="s">
        <v>257</v>
      </c>
      <c r="E392" s="8" t="s">
        <v>11</v>
      </c>
      <c r="F392" s="6"/>
      <c r="G392" s="6"/>
      <c r="H392" s="6">
        <f t="shared" si="151"/>
        <v>0</v>
      </c>
      <c r="I392" s="6"/>
      <c r="J392" s="6">
        <f t="shared" si="124"/>
        <v>0</v>
      </c>
      <c r="K392" s="6"/>
      <c r="L392" s="6"/>
      <c r="M392" s="6">
        <f t="shared" si="123"/>
        <v>0</v>
      </c>
      <c r="N392" s="6"/>
      <c r="O392" s="6"/>
      <c r="P392" s="6">
        <f t="shared" si="132"/>
        <v>0</v>
      </c>
      <c r="Q392" s="6"/>
      <c r="R392" s="6"/>
      <c r="S392" s="6">
        <f t="shared" si="142"/>
        <v>0</v>
      </c>
      <c r="T392" s="6"/>
      <c r="U392" s="6"/>
      <c r="V392" s="6">
        <f t="shared" si="150"/>
        <v>0</v>
      </c>
      <c r="W392" s="6"/>
      <c r="X392" s="6"/>
      <c r="Y392" s="6">
        <f t="shared" si="147"/>
        <v>0</v>
      </c>
      <c r="Z392" s="6"/>
      <c r="AA392" s="6"/>
      <c r="AB392" s="6">
        <f t="shared" si="146"/>
        <v>0</v>
      </c>
      <c r="AC392" s="6"/>
      <c r="AD392" s="6"/>
      <c r="AE392" s="6">
        <f t="shared" si="143"/>
        <v>0</v>
      </c>
      <c r="AF392" s="6"/>
      <c r="AG392" s="6"/>
      <c r="AH392" s="6">
        <f t="shared" si="148"/>
        <v>0</v>
      </c>
      <c r="AI392" s="6"/>
      <c r="AJ392" s="6"/>
      <c r="AK392" s="6">
        <f t="shared" si="149"/>
        <v>0</v>
      </c>
      <c r="AL392" s="6">
        <v>239.8</v>
      </c>
      <c r="AM392" s="6">
        <v>268.7</v>
      </c>
    </row>
    <row r="393" spans="1:39" ht="33.75" hidden="1" customHeight="1">
      <c r="A393" s="1" t="s">
        <v>68</v>
      </c>
      <c r="B393" s="23" t="s">
        <v>81</v>
      </c>
      <c r="C393" s="3" t="s">
        <v>86</v>
      </c>
      <c r="D393" s="3" t="s">
        <v>257</v>
      </c>
      <c r="E393" s="3" t="s">
        <v>69</v>
      </c>
      <c r="F393" s="6"/>
      <c r="G393" s="6"/>
      <c r="H393" s="6">
        <f t="shared" si="151"/>
        <v>0</v>
      </c>
      <c r="I393" s="6"/>
      <c r="J393" s="6">
        <f t="shared" si="124"/>
        <v>0</v>
      </c>
      <c r="K393" s="6"/>
      <c r="L393" s="6"/>
      <c r="M393" s="6">
        <f t="shared" ref="M393:M498" si="152">J393+K393+L393</f>
        <v>0</v>
      </c>
      <c r="N393" s="6"/>
      <c r="O393" s="6"/>
      <c r="P393" s="6">
        <f t="shared" si="132"/>
        <v>0</v>
      </c>
      <c r="Q393" s="6"/>
      <c r="R393" s="6"/>
      <c r="S393" s="6">
        <f t="shared" si="142"/>
        <v>0</v>
      </c>
      <c r="T393" s="6"/>
      <c r="U393" s="6"/>
      <c r="V393" s="6">
        <f t="shared" si="150"/>
        <v>0</v>
      </c>
      <c r="W393" s="6"/>
      <c r="X393" s="6"/>
      <c r="Y393" s="6">
        <f t="shared" si="147"/>
        <v>0</v>
      </c>
      <c r="Z393" s="6"/>
      <c r="AA393" s="6"/>
      <c r="AB393" s="6">
        <f t="shared" si="146"/>
        <v>0</v>
      </c>
      <c r="AC393" s="6"/>
      <c r="AD393" s="6"/>
      <c r="AE393" s="6">
        <f t="shared" si="143"/>
        <v>0</v>
      </c>
      <c r="AF393" s="6"/>
      <c r="AG393" s="6"/>
      <c r="AH393" s="6">
        <f t="shared" si="148"/>
        <v>0</v>
      </c>
      <c r="AI393" s="6"/>
      <c r="AJ393" s="6"/>
      <c r="AK393" s="6">
        <f t="shared" si="149"/>
        <v>0</v>
      </c>
      <c r="AL393" s="6"/>
      <c r="AM393" s="6"/>
    </row>
    <row r="394" spans="1:39" ht="57" customHeight="1">
      <c r="A394" s="175" t="s">
        <v>441</v>
      </c>
      <c r="B394" s="203" t="s">
        <v>81</v>
      </c>
      <c r="C394" s="181" t="s">
        <v>86</v>
      </c>
      <c r="D394" s="181" t="s">
        <v>161</v>
      </c>
      <c r="E394" s="181"/>
      <c r="F394" s="182">
        <f>F399</f>
        <v>53.4</v>
      </c>
      <c r="G394" s="182">
        <f>G399</f>
        <v>542.6</v>
      </c>
      <c r="H394" s="182">
        <f t="shared" si="151"/>
        <v>596</v>
      </c>
      <c r="I394" s="182">
        <f>I395+I396</f>
        <v>0</v>
      </c>
      <c r="J394" s="182">
        <f t="shared" ref="J394:J499" si="153">H394+I394</f>
        <v>596</v>
      </c>
      <c r="K394" s="182">
        <f>K395+K396</f>
        <v>0</v>
      </c>
      <c r="L394" s="182">
        <f>L395+L396</f>
        <v>0</v>
      </c>
      <c r="M394" s="182">
        <f t="shared" si="152"/>
        <v>596</v>
      </c>
      <c r="N394" s="182">
        <f>N395+N396</f>
        <v>0</v>
      </c>
      <c r="O394" s="182">
        <f>O395+O396</f>
        <v>0</v>
      </c>
      <c r="P394" s="182">
        <f t="shared" si="132"/>
        <v>596</v>
      </c>
      <c r="Q394" s="182">
        <f>Q395+Q396</f>
        <v>0</v>
      </c>
      <c r="R394" s="182">
        <f>R395+R396</f>
        <v>0</v>
      </c>
      <c r="S394" s="182">
        <f t="shared" si="142"/>
        <v>596</v>
      </c>
      <c r="T394" s="182">
        <f>T395+T396</f>
        <v>0</v>
      </c>
      <c r="U394" s="182">
        <f>U395+U396</f>
        <v>0</v>
      </c>
      <c r="V394" s="182">
        <f t="shared" si="150"/>
        <v>596</v>
      </c>
      <c r="W394" s="182">
        <f>W395+W396</f>
        <v>0</v>
      </c>
      <c r="X394" s="182">
        <f>X395+X396</f>
        <v>0</v>
      </c>
      <c r="Y394" s="182">
        <f t="shared" si="147"/>
        <v>596</v>
      </c>
      <c r="Z394" s="182">
        <f>Z395+Z396</f>
        <v>0</v>
      </c>
      <c r="AA394" s="182">
        <f>AA395+AA396</f>
        <v>0</v>
      </c>
      <c r="AB394" s="182">
        <f t="shared" si="146"/>
        <v>596</v>
      </c>
      <c r="AC394" s="182">
        <f>AC395+AC396</f>
        <v>0</v>
      </c>
      <c r="AD394" s="182">
        <f>AD395+AD396</f>
        <v>0</v>
      </c>
      <c r="AE394" s="182">
        <f t="shared" si="143"/>
        <v>596</v>
      </c>
      <c r="AF394" s="182">
        <f>AF395+AF396</f>
        <v>0</v>
      </c>
      <c r="AG394" s="182">
        <f>AG395+AG396</f>
        <v>0</v>
      </c>
      <c r="AH394" s="182">
        <f t="shared" si="148"/>
        <v>596</v>
      </c>
      <c r="AI394" s="182">
        <f>AI395+AI396</f>
        <v>0</v>
      </c>
      <c r="AJ394" s="182">
        <f>AJ395+AJ396</f>
        <v>0</v>
      </c>
      <c r="AK394" s="182">
        <f t="shared" si="149"/>
        <v>596</v>
      </c>
      <c r="AL394" s="182">
        <f t="shared" ref="AL394:AM394" si="154">AL395+AL403</f>
        <v>0</v>
      </c>
      <c r="AM394" s="182">
        <f t="shared" si="154"/>
        <v>0</v>
      </c>
    </row>
    <row r="395" spans="1:39" ht="57" hidden="1" customHeight="1">
      <c r="A395" s="116" t="s">
        <v>299</v>
      </c>
      <c r="B395" s="3" t="s">
        <v>81</v>
      </c>
      <c r="C395" s="4" t="s">
        <v>86</v>
      </c>
      <c r="D395" s="4" t="s">
        <v>300</v>
      </c>
      <c r="E395" s="8"/>
      <c r="F395" s="6">
        <f>F396+F397</f>
        <v>0</v>
      </c>
      <c r="G395" s="6">
        <f>G396+G397</f>
        <v>0</v>
      </c>
      <c r="H395" s="6">
        <f t="shared" si="151"/>
        <v>0</v>
      </c>
      <c r="I395" s="6"/>
      <c r="J395" s="6">
        <f t="shared" si="153"/>
        <v>0</v>
      </c>
      <c r="K395" s="6"/>
      <c r="L395" s="6"/>
      <c r="M395" s="6">
        <f t="shared" si="152"/>
        <v>0</v>
      </c>
      <c r="N395" s="6"/>
      <c r="O395" s="6"/>
      <c r="P395" s="6">
        <f t="shared" si="132"/>
        <v>0</v>
      </c>
      <c r="Q395" s="6"/>
      <c r="R395" s="6"/>
      <c r="S395" s="6">
        <f t="shared" si="142"/>
        <v>0</v>
      </c>
      <c r="T395" s="6"/>
      <c r="U395" s="6"/>
      <c r="V395" s="6">
        <f t="shared" si="150"/>
        <v>0</v>
      </c>
      <c r="W395" s="6"/>
      <c r="X395" s="6"/>
      <c r="Y395" s="6">
        <f t="shared" si="147"/>
        <v>0</v>
      </c>
      <c r="Z395" s="6"/>
      <c r="AA395" s="6"/>
      <c r="AB395" s="6">
        <f t="shared" si="146"/>
        <v>0</v>
      </c>
      <c r="AC395" s="6"/>
      <c r="AD395" s="6"/>
      <c r="AE395" s="6">
        <f t="shared" si="143"/>
        <v>0</v>
      </c>
      <c r="AF395" s="6"/>
      <c r="AG395" s="6"/>
      <c r="AH395" s="6">
        <f t="shared" si="148"/>
        <v>0</v>
      </c>
      <c r="AI395" s="6"/>
      <c r="AJ395" s="6"/>
      <c r="AK395" s="6">
        <f t="shared" si="149"/>
        <v>0</v>
      </c>
      <c r="AL395" s="6">
        <f t="shared" ref="AL395:AM395" si="155">AL396+AL397</f>
        <v>0</v>
      </c>
      <c r="AM395" s="6">
        <f t="shared" si="155"/>
        <v>0</v>
      </c>
    </row>
    <row r="396" spans="1:39" ht="33.75" hidden="1" customHeight="1">
      <c r="A396" s="7" t="s">
        <v>304</v>
      </c>
      <c r="B396" s="3" t="s">
        <v>81</v>
      </c>
      <c r="C396" s="4" t="s">
        <v>86</v>
      </c>
      <c r="D396" s="4" t="s">
        <v>300</v>
      </c>
      <c r="E396" s="8" t="s">
        <v>11</v>
      </c>
      <c r="F396" s="6"/>
      <c r="G396" s="6"/>
      <c r="H396" s="6">
        <f t="shared" si="151"/>
        <v>0</v>
      </c>
      <c r="I396" s="6"/>
      <c r="J396" s="6">
        <f t="shared" si="153"/>
        <v>0</v>
      </c>
      <c r="K396" s="6"/>
      <c r="L396" s="6"/>
      <c r="M396" s="6">
        <f t="shared" si="152"/>
        <v>0</v>
      </c>
      <c r="N396" s="6"/>
      <c r="O396" s="6"/>
      <c r="P396" s="6">
        <f t="shared" si="132"/>
        <v>0</v>
      </c>
      <c r="Q396" s="6"/>
      <c r="R396" s="6"/>
      <c r="S396" s="6">
        <f t="shared" si="142"/>
        <v>0</v>
      </c>
      <c r="T396" s="6"/>
      <c r="U396" s="6"/>
      <c r="V396" s="6">
        <f t="shared" si="150"/>
        <v>0</v>
      </c>
      <c r="W396" s="6"/>
      <c r="X396" s="6"/>
      <c r="Y396" s="6">
        <f t="shared" si="147"/>
        <v>0</v>
      </c>
      <c r="Z396" s="6"/>
      <c r="AA396" s="6"/>
      <c r="AB396" s="6">
        <f t="shared" si="146"/>
        <v>0</v>
      </c>
      <c r="AC396" s="6"/>
      <c r="AD396" s="6"/>
      <c r="AE396" s="6">
        <f t="shared" si="143"/>
        <v>0</v>
      </c>
      <c r="AF396" s="6"/>
      <c r="AG396" s="6"/>
      <c r="AH396" s="6">
        <f t="shared" si="148"/>
        <v>0</v>
      </c>
      <c r="AI396" s="6"/>
      <c r="AJ396" s="6"/>
      <c r="AK396" s="6">
        <f t="shared" si="149"/>
        <v>0</v>
      </c>
      <c r="AL396" s="6"/>
      <c r="AM396" s="6"/>
    </row>
    <row r="397" spans="1:39" ht="33.75" hidden="1" customHeight="1">
      <c r="A397" s="1" t="s">
        <v>301</v>
      </c>
      <c r="B397" s="23" t="s">
        <v>81</v>
      </c>
      <c r="C397" s="8" t="s">
        <v>86</v>
      </c>
      <c r="D397" s="4" t="s">
        <v>161</v>
      </c>
      <c r="E397" s="8" t="s">
        <v>11</v>
      </c>
      <c r="F397" s="6"/>
      <c r="G397" s="6"/>
      <c r="H397" s="6">
        <f t="shared" si="151"/>
        <v>0</v>
      </c>
      <c r="I397" s="6"/>
      <c r="J397" s="6">
        <f t="shared" si="153"/>
        <v>0</v>
      </c>
      <c r="K397" s="6"/>
      <c r="L397" s="6"/>
      <c r="M397" s="6">
        <f t="shared" si="152"/>
        <v>0</v>
      </c>
      <c r="N397" s="6"/>
      <c r="O397" s="6"/>
      <c r="P397" s="6">
        <f t="shared" si="132"/>
        <v>0</v>
      </c>
      <c r="Q397" s="6"/>
      <c r="R397" s="6"/>
      <c r="S397" s="6">
        <f t="shared" si="142"/>
        <v>0</v>
      </c>
      <c r="T397" s="6"/>
      <c r="U397" s="6"/>
      <c r="V397" s="6">
        <f t="shared" si="150"/>
        <v>0</v>
      </c>
      <c r="W397" s="6"/>
      <c r="X397" s="6"/>
      <c r="Y397" s="6">
        <f t="shared" si="147"/>
        <v>0</v>
      </c>
      <c r="Z397" s="6"/>
      <c r="AA397" s="6"/>
      <c r="AB397" s="6">
        <f t="shared" si="146"/>
        <v>0</v>
      </c>
      <c r="AC397" s="6"/>
      <c r="AD397" s="6"/>
      <c r="AE397" s="6">
        <f t="shared" si="143"/>
        <v>0</v>
      </c>
      <c r="AF397" s="6"/>
      <c r="AG397" s="6"/>
      <c r="AH397" s="6">
        <f t="shared" si="148"/>
        <v>0</v>
      </c>
      <c r="AI397" s="6"/>
      <c r="AJ397" s="6"/>
      <c r="AK397" s="6">
        <f t="shared" si="149"/>
        <v>0</v>
      </c>
      <c r="AL397" s="6"/>
      <c r="AM397" s="6"/>
    </row>
    <row r="398" spans="1:39" ht="33.75" hidden="1" customHeight="1">
      <c r="A398" s="1" t="s">
        <v>419</v>
      </c>
      <c r="B398" s="23" t="s">
        <v>81</v>
      </c>
      <c r="C398" s="8" t="s">
        <v>86</v>
      </c>
      <c r="D398" s="4" t="s">
        <v>161</v>
      </c>
      <c r="E398" s="8" t="s">
        <v>11</v>
      </c>
      <c r="F398" s="6"/>
      <c r="G398" s="6"/>
      <c r="H398" s="6">
        <f t="shared" si="151"/>
        <v>0</v>
      </c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</row>
    <row r="399" spans="1:39" ht="33.75" customHeight="1">
      <c r="A399" s="104" t="s">
        <v>420</v>
      </c>
      <c r="B399" s="23">
        <v>913</v>
      </c>
      <c r="C399" s="8" t="s">
        <v>86</v>
      </c>
      <c r="D399" s="4" t="s">
        <v>161</v>
      </c>
      <c r="E399" s="8"/>
      <c r="F399" s="6">
        <f>F401</f>
        <v>53.4</v>
      </c>
      <c r="G399" s="6">
        <f>G400+G402</f>
        <v>542.6</v>
      </c>
      <c r="H399" s="6">
        <f t="shared" si="151"/>
        <v>596</v>
      </c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</row>
    <row r="400" spans="1:39" ht="33.75" customHeight="1">
      <c r="A400" s="19" t="s">
        <v>409</v>
      </c>
      <c r="B400" s="23">
        <v>913</v>
      </c>
      <c r="C400" s="8" t="s">
        <v>86</v>
      </c>
      <c r="D400" s="4" t="s">
        <v>161</v>
      </c>
      <c r="E400" s="8" t="s">
        <v>11</v>
      </c>
      <c r="F400" s="6"/>
      <c r="G400" s="6">
        <v>532</v>
      </c>
      <c r="H400" s="6">
        <f t="shared" si="151"/>
        <v>532</v>
      </c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</row>
    <row r="401" spans="1:39" ht="33.75" customHeight="1">
      <c r="A401" s="19" t="s">
        <v>410</v>
      </c>
      <c r="B401" s="23">
        <v>913</v>
      </c>
      <c r="C401" s="8" t="s">
        <v>86</v>
      </c>
      <c r="D401" s="4" t="s">
        <v>161</v>
      </c>
      <c r="E401" s="8" t="s">
        <v>11</v>
      </c>
      <c r="F401" s="6">
        <v>53.4</v>
      </c>
      <c r="G401" s="6"/>
      <c r="H401" s="6">
        <f t="shared" si="151"/>
        <v>53.4</v>
      </c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</row>
    <row r="402" spans="1:39" ht="33.75" customHeight="1">
      <c r="A402" s="19" t="s">
        <v>411</v>
      </c>
      <c r="B402" s="23">
        <v>913</v>
      </c>
      <c r="C402" s="8" t="s">
        <v>86</v>
      </c>
      <c r="D402" s="4" t="s">
        <v>161</v>
      </c>
      <c r="E402" s="8" t="s">
        <v>11</v>
      </c>
      <c r="F402" s="6"/>
      <c r="G402" s="6">
        <v>10.6</v>
      </c>
      <c r="H402" s="6">
        <f t="shared" si="151"/>
        <v>10.6</v>
      </c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</row>
    <row r="403" spans="1:39" ht="62.25" hidden="1" customHeight="1">
      <c r="A403" s="116" t="s">
        <v>302</v>
      </c>
      <c r="B403" s="23" t="s">
        <v>81</v>
      </c>
      <c r="C403" s="8" t="s">
        <v>86</v>
      </c>
      <c r="D403" s="4" t="s">
        <v>303</v>
      </c>
      <c r="E403" s="12"/>
      <c r="F403" s="28">
        <f>F404+F405</f>
        <v>0</v>
      </c>
      <c r="G403" s="28">
        <f>G404+G405</f>
        <v>0</v>
      </c>
      <c r="H403" s="6">
        <f t="shared" si="151"/>
        <v>0</v>
      </c>
      <c r="I403" s="6"/>
      <c r="J403" s="6">
        <f t="shared" si="153"/>
        <v>0</v>
      </c>
      <c r="K403" s="6"/>
      <c r="L403" s="6"/>
      <c r="M403" s="6">
        <f t="shared" si="152"/>
        <v>0</v>
      </c>
      <c r="N403" s="6"/>
      <c r="O403" s="6"/>
      <c r="P403" s="6">
        <f t="shared" si="132"/>
        <v>0</v>
      </c>
      <c r="Q403" s="6"/>
      <c r="R403" s="6"/>
      <c r="S403" s="6">
        <f t="shared" si="142"/>
        <v>0</v>
      </c>
      <c r="T403" s="28">
        <f>T404+T408</f>
        <v>0</v>
      </c>
      <c r="U403" s="6">
        <f>U407</f>
        <v>0</v>
      </c>
      <c r="V403" s="6">
        <f t="shared" si="150"/>
        <v>0</v>
      </c>
      <c r="W403" s="6"/>
      <c r="X403" s="6"/>
      <c r="Y403" s="6">
        <f t="shared" si="147"/>
        <v>0</v>
      </c>
      <c r="Z403" s="28">
        <f>Z404+Z408</f>
        <v>0</v>
      </c>
      <c r="AA403" s="6">
        <f>AA407</f>
        <v>0</v>
      </c>
      <c r="AB403" s="6">
        <f t="shared" si="146"/>
        <v>0</v>
      </c>
      <c r="AC403" s="6"/>
      <c r="AD403" s="6"/>
      <c r="AE403" s="6">
        <f t="shared" si="143"/>
        <v>0</v>
      </c>
      <c r="AF403" s="6"/>
      <c r="AG403" s="6"/>
      <c r="AH403" s="6">
        <f t="shared" si="148"/>
        <v>0</v>
      </c>
      <c r="AI403" s="6"/>
      <c r="AJ403" s="6"/>
      <c r="AK403" s="6">
        <f t="shared" si="149"/>
        <v>0</v>
      </c>
      <c r="AL403" s="28">
        <f t="shared" ref="AL403:AM403" si="156">AL404+AL405</f>
        <v>0</v>
      </c>
      <c r="AM403" s="28">
        <f t="shared" si="156"/>
        <v>0</v>
      </c>
    </row>
    <row r="404" spans="1:39" ht="33.75" hidden="1" customHeight="1">
      <c r="A404" s="7" t="s">
        <v>305</v>
      </c>
      <c r="B404" s="23" t="s">
        <v>81</v>
      </c>
      <c r="C404" s="8" t="s">
        <v>86</v>
      </c>
      <c r="D404" s="4" t="s">
        <v>303</v>
      </c>
      <c r="E404" s="8" t="s">
        <v>11</v>
      </c>
      <c r="F404" s="218"/>
      <c r="G404" s="28"/>
      <c r="H404" s="6">
        <f t="shared" si="151"/>
        <v>0</v>
      </c>
      <c r="I404" s="6"/>
      <c r="J404" s="6">
        <f t="shared" si="153"/>
        <v>0</v>
      </c>
      <c r="K404" s="6"/>
      <c r="L404" s="6"/>
      <c r="M404" s="6">
        <f t="shared" si="152"/>
        <v>0</v>
      </c>
      <c r="N404" s="6"/>
      <c r="O404" s="6"/>
      <c r="P404" s="6">
        <f t="shared" si="132"/>
        <v>0</v>
      </c>
      <c r="Q404" s="6"/>
      <c r="R404" s="6"/>
      <c r="S404" s="6">
        <f t="shared" si="142"/>
        <v>0</v>
      </c>
      <c r="T404" s="28">
        <f>T405+T406</f>
        <v>0</v>
      </c>
      <c r="U404" s="6"/>
      <c r="V404" s="6">
        <f t="shared" si="150"/>
        <v>0</v>
      </c>
      <c r="W404" s="6"/>
      <c r="X404" s="6"/>
      <c r="Y404" s="6">
        <f t="shared" si="147"/>
        <v>0</v>
      </c>
      <c r="Z404" s="28">
        <f>Z405+Z406</f>
        <v>0</v>
      </c>
      <c r="AA404" s="6"/>
      <c r="AB404" s="6">
        <f t="shared" si="146"/>
        <v>0</v>
      </c>
      <c r="AC404" s="6"/>
      <c r="AD404" s="6"/>
      <c r="AE404" s="6">
        <f t="shared" si="143"/>
        <v>0</v>
      </c>
      <c r="AF404" s="6"/>
      <c r="AG404" s="6"/>
      <c r="AH404" s="6">
        <f t="shared" si="148"/>
        <v>0</v>
      </c>
      <c r="AI404" s="6"/>
      <c r="AJ404" s="6"/>
      <c r="AK404" s="6">
        <f t="shared" si="149"/>
        <v>0</v>
      </c>
      <c r="AL404" s="28"/>
      <c r="AM404" s="6"/>
    </row>
    <row r="405" spans="1:39" ht="33.75" hidden="1" customHeight="1">
      <c r="A405" s="1" t="s">
        <v>306</v>
      </c>
      <c r="B405" s="23" t="s">
        <v>81</v>
      </c>
      <c r="C405" s="8" t="s">
        <v>86</v>
      </c>
      <c r="D405" s="4" t="s">
        <v>303</v>
      </c>
      <c r="E405" s="8" t="s">
        <v>11</v>
      </c>
      <c r="F405" s="28"/>
      <c r="G405" s="218"/>
      <c r="H405" s="6">
        <f t="shared" si="151"/>
        <v>0</v>
      </c>
      <c r="I405" s="6"/>
      <c r="J405" s="6">
        <f t="shared" si="153"/>
        <v>0</v>
      </c>
      <c r="K405" s="6"/>
      <c r="L405" s="6"/>
      <c r="M405" s="6">
        <f t="shared" si="152"/>
        <v>0</v>
      </c>
      <c r="N405" s="6"/>
      <c r="O405" s="6"/>
      <c r="P405" s="6">
        <f t="shared" si="132"/>
        <v>0</v>
      </c>
      <c r="Q405" s="6"/>
      <c r="R405" s="6"/>
      <c r="S405" s="6">
        <f t="shared" si="142"/>
        <v>0</v>
      </c>
      <c r="T405" s="28"/>
      <c r="U405" s="6"/>
      <c r="V405" s="6">
        <f t="shared" si="150"/>
        <v>0</v>
      </c>
      <c r="W405" s="6"/>
      <c r="X405" s="6"/>
      <c r="Y405" s="6">
        <f t="shared" si="147"/>
        <v>0</v>
      </c>
      <c r="Z405" s="28"/>
      <c r="AA405" s="6"/>
      <c r="AB405" s="6">
        <f t="shared" si="146"/>
        <v>0</v>
      </c>
      <c r="AC405" s="6"/>
      <c r="AD405" s="6"/>
      <c r="AE405" s="6">
        <f t="shared" si="143"/>
        <v>0</v>
      </c>
      <c r="AF405" s="6"/>
      <c r="AG405" s="6"/>
      <c r="AH405" s="6">
        <f t="shared" si="148"/>
        <v>0</v>
      </c>
      <c r="AI405" s="6"/>
      <c r="AJ405" s="6"/>
      <c r="AK405" s="6">
        <f t="shared" si="149"/>
        <v>0</v>
      </c>
      <c r="AL405" s="6"/>
      <c r="AM405" s="6"/>
    </row>
    <row r="406" spans="1:39" ht="67.5" customHeight="1">
      <c r="A406" s="171" t="s">
        <v>440</v>
      </c>
      <c r="B406" s="203" t="s">
        <v>81</v>
      </c>
      <c r="C406" s="181" t="s">
        <v>86</v>
      </c>
      <c r="D406" s="181" t="s">
        <v>307</v>
      </c>
      <c r="E406" s="212"/>
      <c r="F406" s="219">
        <f>F410</f>
        <v>144.30000000000001</v>
      </c>
      <c r="G406" s="213">
        <f>G410</f>
        <v>1471.7</v>
      </c>
      <c r="H406" s="182">
        <f t="shared" si="151"/>
        <v>1616</v>
      </c>
      <c r="I406" s="182"/>
      <c r="J406" s="182">
        <f t="shared" si="153"/>
        <v>1616</v>
      </c>
      <c r="K406" s="182"/>
      <c r="L406" s="182"/>
      <c r="M406" s="182">
        <f t="shared" si="152"/>
        <v>1616</v>
      </c>
      <c r="N406" s="182"/>
      <c r="O406" s="182"/>
      <c r="P406" s="182">
        <f t="shared" si="132"/>
        <v>1616</v>
      </c>
      <c r="Q406" s="182"/>
      <c r="R406" s="182"/>
      <c r="S406" s="182">
        <f t="shared" si="142"/>
        <v>1616</v>
      </c>
      <c r="T406" s="213"/>
      <c r="U406" s="182"/>
      <c r="V406" s="182">
        <f t="shared" si="150"/>
        <v>1616</v>
      </c>
      <c r="W406" s="182"/>
      <c r="X406" s="182"/>
      <c r="Y406" s="182">
        <f t="shared" si="147"/>
        <v>1616</v>
      </c>
      <c r="Z406" s="213"/>
      <c r="AA406" s="182"/>
      <c r="AB406" s="182">
        <f t="shared" si="146"/>
        <v>1616</v>
      </c>
      <c r="AC406" s="182"/>
      <c r="AD406" s="182"/>
      <c r="AE406" s="182">
        <f t="shared" si="143"/>
        <v>1616</v>
      </c>
      <c r="AF406" s="182"/>
      <c r="AG406" s="182"/>
      <c r="AH406" s="182">
        <f t="shared" si="148"/>
        <v>1616</v>
      </c>
      <c r="AI406" s="182"/>
      <c r="AJ406" s="182"/>
      <c r="AK406" s="182">
        <f t="shared" si="149"/>
        <v>1616</v>
      </c>
      <c r="AL406" s="219">
        <f t="shared" ref="AL406:AM406" si="157">AL407</f>
        <v>0</v>
      </c>
      <c r="AM406" s="219">
        <f t="shared" si="157"/>
        <v>0</v>
      </c>
    </row>
    <row r="407" spans="1:39" ht="33.75" hidden="1" customHeight="1">
      <c r="A407" s="65" t="s">
        <v>308</v>
      </c>
      <c r="B407" s="23" t="s">
        <v>81</v>
      </c>
      <c r="C407" s="8" t="s">
        <v>86</v>
      </c>
      <c r="D407" s="4" t="s">
        <v>309</v>
      </c>
      <c r="E407" s="8"/>
      <c r="F407" s="28">
        <f>F408+F414</f>
        <v>0</v>
      </c>
      <c r="G407" s="28">
        <f>G408+G414</f>
        <v>0</v>
      </c>
      <c r="H407" s="6">
        <f t="shared" si="151"/>
        <v>0</v>
      </c>
      <c r="I407" s="6"/>
      <c r="J407" s="6">
        <f t="shared" si="153"/>
        <v>0</v>
      </c>
      <c r="K407" s="6"/>
      <c r="L407" s="6"/>
      <c r="M407" s="6">
        <f t="shared" si="152"/>
        <v>0</v>
      </c>
      <c r="N407" s="6"/>
      <c r="O407" s="6"/>
      <c r="P407" s="6">
        <f t="shared" si="132"/>
        <v>0</v>
      </c>
      <c r="Q407" s="6"/>
      <c r="R407" s="6"/>
      <c r="S407" s="6">
        <f t="shared" si="142"/>
        <v>0</v>
      </c>
      <c r="T407" s="6"/>
      <c r="U407" s="6"/>
      <c r="V407" s="6">
        <f t="shared" si="150"/>
        <v>0</v>
      </c>
      <c r="W407" s="6"/>
      <c r="X407" s="6"/>
      <c r="Y407" s="6">
        <f t="shared" si="147"/>
        <v>0</v>
      </c>
      <c r="Z407" s="6"/>
      <c r="AA407" s="6"/>
      <c r="AB407" s="6">
        <f t="shared" si="146"/>
        <v>0</v>
      </c>
      <c r="AC407" s="6"/>
      <c r="AD407" s="6"/>
      <c r="AE407" s="6">
        <f t="shared" si="143"/>
        <v>0</v>
      </c>
      <c r="AF407" s="6"/>
      <c r="AG407" s="6"/>
      <c r="AH407" s="6">
        <f t="shared" si="148"/>
        <v>0</v>
      </c>
      <c r="AI407" s="6"/>
      <c r="AJ407" s="6"/>
      <c r="AK407" s="6">
        <f t="shared" si="149"/>
        <v>0</v>
      </c>
      <c r="AL407" s="28">
        <f>AL408+AL414</f>
        <v>0</v>
      </c>
      <c r="AM407" s="28">
        <f>AM408+AM414</f>
        <v>0</v>
      </c>
    </row>
    <row r="408" spans="1:39" ht="33.75" hidden="1" customHeight="1">
      <c r="A408" s="7" t="s">
        <v>310</v>
      </c>
      <c r="B408" s="23" t="s">
        <v>81</v>
      </c>
      <c r="C408" s="8" t="s">
        <v>86</v>
      </c>
      <c r="D408" s="4" t="s">
        <v>309</v>
      </c>
      <c r="E408" s="8" t="s">
        <v>11</v>
      </c>
      <c r="F408" s="218"/>
      <c r="G408" s="28"/>
      <c r="H408" s="6">
        <f t="shared" si="151"/>
        <v>0</v>
      </c>
      <c r="I408" s="6"/>
      <c r="J408" s="6">
        <f t="shared" si="153"/>
        <v>0</v>
      </c>
      <c r="K408" s="6"/>
      <c r="L408" s="6"/>
      <c r="M408" s="6">
        <f t="shared" si="152"/>
        <v>0</v>
      </c>
      <c r="N408" s="6"/>
      <c r="O408" s="6"/>
      <c r="P408" s="6">
        <f t="shared" si="132"/>
        <v>0</v>
      </c>
      <c r="Q408" s="6"/>
      <c r="R408" s="6"/>
      <c r="S408" s="6">
        <f t="shared" si="142"/>
        <v>0</v>
      </c>
      <c r="T408" s="6"/>
      <c r="U408" s="6"/>
      <c r="V408" s="6">
        <f t="shared" si="150"/>
        <v>0</v>
      </c>
      <c r="W408" s="6"/>
      <c r="X408" s="6"/>
      <c r="Y408" s="6">
        <f t="shared" si="147"/>
        <v>0</v>
      </c>
      <c r="Z408" s="6"/>
      <c r="AA408" s="6"/>
      <c r="AB408" s="6">
        <f t="shared" si="146"/>
        <v>0</v>
      </c>
      <c r="AC408" s="6"/>
      <c r="AD408" s="6"/>
      <c r="AE408" s="6">
        <f t="shared" si="143"/>
        <v>0</v>
      </c>
      <c r="AF408" s="6"/>
      <c r="AG408" s="6"/>
      <c r="AH408" s="6">
        <f t="shared" si="148"/>
        <v>0</v>
      </c>
      <c r="AI408" s="6"/>
      <c r="AJ408" s="6"/>
      <c r="AK408" s="6">
        <f t="shared" si="149"/>
        <v>0</v>
      </c>
      <c r="AL408" s="6"/>
      <c r="AM408" s="6"/>
    </row>
    <row r="409" spans="1:39" ht="33.75" hidden="1" customHeight="1">
      <c r="A409" s="1" t="s">
        <v>311</v>
      </c>
      <c r="B409" s="23" t="s">
        <v>81</v>
      </c>
      <c r="C409" s="8" t="s">
        <v>86</v>
      </c>
      <c r="D409" s="4" t="s">
        <v>309</v>
      </c>
      <c r="E409" s="8" t="s">
        <v>11</v>
      </c>
      <c r="F409" s="218"/>
      <c r="G409" s="28"/>
      <c r="H409" s="6">
        <f t="shared" si="151"/>
        <v>0</v>
      </c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</row>
    <row r="410" spans="1:39" ht="33.75" customHeight="1">
      <c r="A410" s="104" t="s">
        <v>420</v>
      </c>
      <c r="B410" s="23">
        <v>913</v>
      </c>
      <c r="C410" s="8" t="s">
        <v>86</v>
      </c>
      <c r="D410" s="8" t="s">
        <v>307</v>
      </c>
      <c r="E410" s="8"/>
      <c r="F410" s="28">
        <f>F412</f>
        <v>144.30000000000001</v>
      </c>
      <c r="G410" s="28">
        <f>G411+G413</f>
        <v>1471.7</v>
      </c>
      <c r="H410" s="6">
        <f t="shared" si="151"/>
        <v>1616</v>
      </c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</row>
    <row r="411" spans="1:39" ht="33.75" customHeight="1">
      <c r="A411" s="19" t="s">
        <v>409</v>
      </c>
      <c r="B411" s="23">
        <v>913</v>
      </c>
      <c r="C411" s="8" t="s">
        <v>86</v>
      </c>
      <c r="D411" s="8" t="s">
        <v>307</v>
      </c>
      <c r="E411" s="8" t="s">
        <v>11</v>
      </c>
      <c r="F411" s="218"/>
      <c r="G411" s="28">
        <v>1442.8</v>
      </c>
      <c r="H411" s="6">
        <f t="shared" si="151"/>
        <v>1442.8</v>
      </c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</row>
    <row r="412" spans="1:39" ht="33.75" customHeight="1">
      <c r="A412" s="19" t="s">
        <v>410</v>
      </c>
      <c r="B412" s="23">
        <v>913</v>
      </c>
      <c r="C412" s="8" t="s">
        <v>86</v>
      </c>
      <c r="D412" s="8" t="s">
        <v>307</v>
      </c>
      <c r="E412" s="8" t="s">
        <v>11</v>
      </c>
      <c r="F412" s="28">
        <v>144.30000000000001</v>
      </c>
      <c r="G412" s="28"/>
      <c r="H412" s="6">
        <f t="shared" si="151"/>
        <v>144.30000000000001</v>
      </c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</row>
    <row r="413" spans="1:39" ht="33.75" customHeight="1">
      <c r="A413" s="19" t="s">
        <v>411</v>
      </c>
      <c r="B413" s="23">
        <v>913</v>
      </c>
      <c r="C413" s="8" t="s">
        <v>86</v>
      </c>
      <c r="D413" s="8" t="s">
        <v>307</v>
      </c>
      <c r="E413" s="8" t="s">
        <v>11</v>
      </c>
      <c r="F413" s="218"/>
      <c r="G413" s="28">
        <v>28.9</v>
      </c>
      <c r="H413" s="6">
        <f t="shared" si="151"/>
        <v>28.9</v>
      </c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</row>
    <row r="414" spans="1:39" ht="37.5" hidden="1" customHeight="1">
      <c r="A414" s="1"/>
      <c r="B414" s="23"/>
      <c r="C414" s="8"/>
      <c r="D414" s="4"/>
      <c r="E414" s="8"/>
      <c r="F414" s="6"/>
      <c r="G414" s="6"/>
      <c r="H414" s="6"/>
      <c r="I414" s="6">
        <f>I415+I417+I418+I420</f>
        <v>0</v>
      </c>
      <c r="J414" s="6">
        <f t="shared" si="153"/>
        <v>0</v>
      </c>
      <c r="K414" s="6">
        <f>K415+K417+K418+K420</f>
        <v>0</v>
      </c>
      <c r="L414" s="6">
        <f>L415+L417+L418+L420</f>
        <v>0</v>
      </c>
      <c r="M414" s="6">
        <f t="shared" si="152"/>
        <v>0</v>
      </c>
      <c r="N414" s="6">
        <f>N415+N417+N418+N420</f>
        <v>0</v>
      </c>
      <c r="O414" s="6">
        <f>O415+O417+O418+O420</f>
        <v>0</v>
      </c>
      <c r="P414" s="6">
        <f t="shared" si="132"/>
        <v>0</v>
      </c>
      <c r="Q414" s="6">
        <f>Q415+Q418</f>
        <v>0</v>
      </c>
      <c r="R414" s="6">
        <f>R415+R418</f>
        <v>0</v>
      </c>
      <c r="S414" s="6">
        <f t="shared" si="142"/>
        <v>0</v>
      </c>
      <c r="T414" s="6">
        <f>T415+T417+T418+T420</f>
        <v>0</v>
      </c>
      <c r="U414" s="6">
        <f>U415+U418</f>
        <v>0</v>
      </c>
      <c r="V414" s="6">
        <f t="shared" si="150"/>
        <v>0</v>
      </c>
      <c r="W414" s="6">
        <f>W415+W417+W418+W420</f>
        <v>0</v>
      </c>
      <c r="X414" s="6">
        <f>X415+X417+X418+X420</f>
        <v>0</v>
      </c>
      <c r="Y414" s="6">
        <f t="shared" si="147"/>
        <v>0</v>
      </c>
      <c r="Z414" s="6">
        <f>Z415+Z417+Z418+Z420</f>
        <v>0</v>
      </c>
      <c r="AA414" s="6">
        <f>AA415+AA418</f>
        <v>0</v>
      </c>
      <c r="AB414" s="6">
        <f t="shared" si="146"/>
        <v>0</v>
      </c>
      <c r="AC414" s="6">
        <f>AC415+AC418</f>
        <v>0</v>
      </c>
      <c r="AD414" s="6">
        <f>AD420</f>
        <v>0</v>
      </c>
      <c r="AE414" s="6">
        <f t="shared" si="143"/>
        <v>0</v>
      </c>
      <c r="AF414" s="6">
        <f>AF415+AF418</f>
        <v>0</v>
      </c>
      <c r="AG414" s="6">
        <f>AG415+AG418</f>
        <v>0</v>
      </c>
      <c r="AH414" s="6">
        <f t="shared" si="148"/>
        <v>0</v>
      </c>
      <c r="AI414" s="6">
        <f>AI415+AI418</f>
        <v>0</v>
      </c>
      <c r="AJ414" s="6">
        <f>AJ415+AJ418</f>
        <v>0</v>
      </c>
      <c r="AK414" s="6">
        <f t="shared" si="149"/>
        <v>0</v>
      </c>
      <c r="AL414" s="6"/>
      <c r="AM414" s="6"/>
    </row>
    <row r="415" spans="1:39" ht="53.25" customHeight="1">
      <c r="A415" s="176" t="s">
        <v>439</v>
      </c>
      <c r="B415" s="203" t="s">
        <v>81</v>
      </c>
      <c r="C415" s="181" t="s">
        <v>86</v>
      </c>
      <c r="D415" s="181" t="s">
        <v>312</v>
      </c>
      <c r="E415" s="212"/>
      <c r="F415" s="182">
        <f>F416+F419+F422</f>
        <v>10556.1</v>
      </c>
      <c r="G415" s="182">
        <f>G416+G419+G422</f>
        <v>18146.699999999997</v>
      </c>
      <c r="H415" s="182">
        <f t="shared" si="151"/>
        <v>28702.799999999996</v>
      </c>
      <c r="I415" s="182">
        <f>I416+I417</f>
        <v>0</v>
      </c>
      <c r="J415" s="182">
        <f t="shared" si="153"/>
        <v>28702.799999999996</v>
      </c>
      <c r="K415" s="182">
        <f>K416+K417</f>
        <v>0</v>
      </c>
      <c r="L415" s="182">
        <f>L416+L417</f>
        <v>0</v>
      </c>
      <c r="M415" s="182">
        <f t="shared" si="152"/>
        <v>28702.799999999996</v>
      </c>
      <c r="N415" s="182">
        <f>N416+N417</f>
        <v>0</v>
      </c>
      <c r="O415" s="182">
        <f>O416+O417</f>
        <v>0</v>
      </c>
      <c r="P415" s="182">
        <f t="shared" si="132"/>
        <v>28702.799999999996</v>
      </c>
      <c r="Q415" s="182">
        <f>Q416+Q417</f>
        <v>0</v>
      </c>
      <c r="R415" s="182">
        <f>R416+R417</f>
        <v>0</v>
      </c>
      <c r="S415" s="182">
        <f t="shared" si="142"/>
        <v>28702.799999999996</v>
      </c>
      <c r="T415" s="182">
        <f>T416+T417</f>
        <v>0</v>
      </c>
      <c r="U415" s="182">
        <f>U416+U417</f>
        <v>0</v>
      </c>
      <c r="V415" s="182">
        <f t="shared" si="150"/>
        <v>28702.799999999996</v>
      </c>
      <c r="W415" s="182">
        <f>W416+W417</f>
        <v>0</v>
      </c>
      <c r="X415" s="182">
        <f>X416+X417</f>
        <v>0</v>
      </c>
      <c r="Y415" s="182">
        <f t="shared" si="147"/>
        <v>28702.799999999996</v>
      </c>
      <c r="Z415" s="182">
        <f>Z416+Z417</f>
        <v>0</v>
      </c>
      <c r="AA415" s="182">
        <f>AA416+AA417</f>
        <v>0</v>
      </c>
      <c r="AB415" s="182">
        <f t="shared" si="146"/>
        <v>28702.799999999996</v>
      </c>
      <c r="AC415" s="182">
        <f>AC416+AC417</f>
        <v>0</v>
      </c>
      <c r="AD415" s="182">
        <f>AD416+AD417</f>
        <v>0</v>
      </c>
      <c r="AE415" s="182">
        <f t="shared" si="143"/>
        <v>28702.799999999996</v>
      </c>
      <c r="AF415" s="182">
        <f>AF416+AF417</f>
        <v>0</v>
      </c>
      <c r="AG415" s="182">
        <f>AG416+AG417</f>
        <v>0</v>
      </c>
      <c r="AH415" s="182">
        <f t="shared" si="148"/>
        <v>28702.799999999996</v>
      </c>
      <c r="AI415" s="182">
        <f>AI416+AI417</f>
        <v>0</v>
      </c>
      <c r="AJ415" s="182">
        <f>AJ416+AJ417</f>
        <v>0</v>
      </c>
      <c r="AK415" s="182">
        <f t="shared" si="149"/>
        <v>28702.799999999996</v>
      </c>
      <c r="AL415" s="182">
        <f>AL416+AL419+AL422</f>
        <v>28331.799999999996</v>
      </c>
      <c r="AM415" s="148">
        <f t="shared" ref="AM415" si="158">AM416+AM419+AM422</f>
        <v>0</v>
      </c>
    </row>
    <row r="416" spans="1:39" ht="33.75" customHeight="1">
      <c r="A416" s="142" t="s">
        <v>313</v>
      </c>
      <c r="B416" s="23" t="s">
        <v>81</v>
      </c>
      <c r="C416" s="8" t="s">
        <v>86</v>
      </c>
      <c r="D416" s="4" t="s">
        <v>314</v>
      </c>
      <c r="E416" s="8"/>
      <c r="F416" s="131">
        <f>F417+F418</f>
        <v>3147</v>
      </c>
      <c r="G416" s="131">
        <f>G417+G418</f>
        <v>9657.9</v>
      </c>
      <c r="H416" s="6">
        <f t="shared" si="151"/>
        <v>12804.9</v>
      </c>
      <c r="I416" s="6"/>
      <c r="J416" s="6">
        <f t="shared" si="153"/>
        <v>12804.9</v>
      </c>
      <c r="K416" s="6"/>
      <c r="L416" s="6"/>
      <c r="M416" s="6">
        <f t="shared" si="152"/>
        <v>12804.9</v>
      </c>
      <c r="N416" s="6"/>
      <c r="O416" s="6"/>
      <c r="P416" s="6">
        <f t="shared" si="132"/>
        <v>12804.9</v>
      </c>
      <c r="Q416" s="6"/>
      <c r="R416" s="6"/>
      <c r="S416" s="6">
        <f t="shared" ref="S416:S506" si="159">P416+Q416+R416</f>
        <v>12804.9</v>
      </c>
      <c r="T416" s="6"/>
      <c r="U416" s="6"/>
      <c r="V416" s="6">
        <f t="shared" si="150"/>
        <v>12804.9</v>
      </c>
      <c r="W416" s="6"/>
      <c r="X416" s="6"/>
      <c r="Y416" s="6">
        <f t="shared" si="147"/>
        <v>12804.9</v>
      </c>
      <c r="Z416" s="6"/>
      <c r="AA416" s="6"/>
      <c r="AB416" s="6">
        <f t="shared" si="146"/>
        <v>12804.9</v>
      </c>
      <c r="AC416" s="6"/>
      <c r="AD416" s="6"/>
      <c r="AE416" s="6">
        <f t="shared" si="143"/>
        <v>12804.9</v>
      </c>
      <c r="AF416" s="6"/>
      <c r="AG416" s="6"/>
      <c r="AH416" s="6">
        <f t="shared" si="148"/>
        <v>12804.9</v>
      </c>
      <c r="AI416" s="6"/>
      <c r="AJ416" s="6"/>
      <c r="AK416" s="6">
        <f t="shared" si="149"/>
        <v>12804.9</v>
      </c>
      <c r="AL416" s="131">
        <f t="shared" ref="AL416:AM416" si="160">AL417+AL418</f>
        <v>12405.6</v>
      </c>
      <c r="AM416" s="148">
        <f t="shared" si="160"/>
        <v>0</v>
      </c>
    </row>
    <row r="417" spans="1:39" ht="33.75" customHeight="1">
      <c r="A417" s="7" t="s">
        <v>315</v>
      </c>
      <c r="B417" s="23" t="s">
        <v>81</v>
      </c>
      <c r="C417" s="8" t="s">
        <v>86</v>
      </c>
      <c r="D417" s="4" t="s">
        <v>314</v>
      </c>
      <c r="E417" s="8" t="s">
        <v>11</v>
      </c>
      <c r="F417" s="6"/>
      <c r="G417" s="6">
        <v>9657.9</v>
      </c>
      <c r="H417" s="6">
        <f t="shared" si="151"/>
        <v>9657.9</v>
      </c>
      <c r="I417" s="6"/>
      <c r="J417" s="6">
        <f t="shared" si="153"/>
        <v>9657.9</v>
      </c>
      <c r="K417" s="6"/>
      <c r="L417" s="6"/>
      <c r="M417" s="6">
        <f t="shared" si="152"/>
        <v>9657.9</v>
      </c>
      <c r="N417" s="6"/>
      <c r="O417" s="6"/>
      <c r="P417" s="6">
        <f t="shared" si="132"/>
        <v>9657.9</v>
      </c>
      <c r="Q417" s="6"/>
      <c r="R417" s="6"/>
      <c r="S417" s="6">
        <f t="shared" si="159"/>
        <v>9657.9</v>
      </c>
      <c r="T417" s="6"/>
      <c r="U417" s="6"/>
      <c r="V417" s="6">
        <f t="shared" si="150"/>
        <v>9657.9</v>
      </c>
      <c r="W417" s="6"/>
      <c r="X417" s="6"/>
      <c r="Y417" s="6">
        <f t="shared" si="147"/>
        <v>9657.9</v>
      </c>
      <c r="Z417" s="6"/>
      <c r="AA417" s="6"/>
      <c r="AB417" s="6">
        <f t="shared" si="146"/>
        <v>9657.9</v>
      </c>
      <c r="AC417" s="6"/>
      <c r="AD417" s="6"/>
      <c r="AE417" s="6">
        <f t="shared" si="143"/>
        <v>9657.9</v>
      </c>
      <c r="AF417" s="6"/>
      <c r="AG417" s="6"/>
      <c r="AH417" s="6">
        <f t="shared" si="148"/>
        <v>9657.9</v>
      </c>
      <c r="AI417" s="6"/>
      <c r="AJ417" s="6"/>
      <c r="AK417" s="6">
        <f t="shared" si="149"/>
        <v>9657.9</v>
      </c>
      <c r="AL417" s="6">
        <v>9356.5</v>
      </c>
      <c r="AM417" s="148"/>
    </row>
    <row r="418" spans="1:39" ht="33.75" customHeight="1">
      <c r="A418" s="7" t="s">
        <v>321</v>
      </c>
      <c r="B418" s="23" t="s">
        <v>81</v>
      </c>
      <c r="C418" s="8" t="s">
        <v>86</v>
      </c>
      <c r="D418" s="4" t="s">
        <v>314</v>
      </c>
      <c r="E418" s="8" t="s">
        <v>11</v>
      </c>
      <c r="F418" s="6">
        <v>3147</v>
      </c>
      <c r="G418" s="6"/>
      <c r="H418" s="6">
        <f t="shared" si="151"/>
        <v>3147</v>
      </c>
      <c r="I418" s="6">
        <f>I419+I420</f>
        <v>0</v>
      </c>
      <c r="J418" s="6">
        <f t="shared" si="153"/>
        <v>3147</v>
      </c>
      <c r="K418" s="6">
        <f>K419+K420</f>
        <v>0</v>
      </c>
      <c r="L418" s="6"/>
      <c r="M418" s="6">
        <f t="shared" si="152"/>
        <v>3147</v>
      </c>
      <c r="N418" s="6">
        <f>N419+N420</f>
        <v>0</v>
      </c>
      <c r="O418" s="6"/>
      <c r="P418" s="6">
        <f t="shared" si="132"/>
        <v>3147</v>
      </c>
      <c r="Q418" s="6">
        <f>Q419+Q420</f>
        <v>0</v>
      </c>
      <c r="R418" s="6">
        <f>R419+R420</f>
        <v>0</v>
      </c>
      <c r="S418" s="6">
        <f t="shared" si="159"/>
        <v>3147</v>
      </c>
      <c r="T418" s="6">
        <f>T419+T420</f>
        <v>0</v>
      </c>
      <c r="U418" s="6"/>
      <c r="V418" s="6">
        <f t="shared" si="150"/>
        <v>3147</v>
      </c>
      <c r="W418" s="6">
        <f>W419+W420</f>
        <v>0</v>
      </c>
      <c r="X418" s="6">
        <f>X419</f>
        <v>0</v>
      </c>
      <c r="Y418" s="6">
        <f t="shared" si="147"/>
        <v>3147</v>
      </c>
      <c r="Z418" s="6">
        <f>Z419+Z420</f>
        <v>0</v>
      </c>
      <c r="AA418" s="6">
        <f>AA419+AA420</f>
        <v>0</v>
      </c>
      <c r="AB418" s="6">
        <f t="shared" si="146"/>
        <v>3147</v>
      </c>
      <c r="AC418" s="6">
        <f>AC419+AC420</f>
        <v>0</v>
      </c>
      <c r="AD418" s="6"/>
      <c r="AE418" s="6">
        <f t="shared" si="143"/>
        <v>3147</v>
      </c>
      <c r="AF418" s="6">
        <f>AF419+AF420</f>
        <v>0</v>
      </c>
      <c r="AG418" s="6">
        <f>AG419+AG420</f>
        <v>0</v>
      </c>
      <c r="AH418" s="6">
        <f t="shared" si="148"/>
        <v>3147</v>
      </c>
      <c r="AI418" s="6">
        <f>AI419+AI420</f>
        <v>0</v>
      </c>
      <c r="AJ418" s="6">
        <f>AJ419+AJ420</f>
        <v>0</v>
      </c>
      <c r="AK418" s="6">
        <f t="shared" si="149"/>
        <v>3147</v>
      </c>
      <c r="AL418" s="148">
        <v>3049.1</v>
      </c>
      <c r="AM418" s="148"/>
    </row>
    <row r="419" spans="1:39" ht="33.75" customHeight="1">
      <c r="A419" s="142" t="s">
        <v>316</v>
      </c>
      <c r="B419" s="23" t="s">
        <v>81</v>
      </c>
      <c r="C419" s="8" t="s">
        <v>86</v>
      </c>
      <c r="D419" s="4" t="s">
        <v>317</v>
      </c>
      <c r="E419" s="8"/>
      <c r="F419" s="131">
        <f>F420+F421</f>
        <v>2766</v>
      </c>
      <c r="G419" s="131">
        <f>G420+G421</f>
        <v>8488.7999999999993</v>
      </c>
      <c r="H419" s="6">
        <f t="shared" si="151"/>
        <v>11254.8</v>
      </c>
      <c r="I419" s="6"/>
      <c r="J419" s="6">
        <f t="shared" si="153"/>
        <v>11254.8</v>
      </c>
      <c r="K419" s="6"/>
      <c r="L419" s="6"/>
      <c r="M419" s="6">
        <f t="shared" si="152"/>
        <v>11254.8</v>
      </c>
      <c r="N419" s="6"/>
      <c r="O419" s="6"/>
      <c r="P419" s="6">
        <f t="shared" ref="P419:P509" si="161">M419+N419+O419</f>
        <v>11254.8</v>
      </c>
      <c r="Q419" s="6"/>
      <c r="R419" s="6"/>
      <c r="S419" s="6">
        <f t="shared" si="159"/>
        <v>11254.8</v>
      </c>
      <c r="T419" s="6"/>
      <c r="U419" s="6"/>
      <c r="V419" s="6">
        <f t="shared" si="150"/>
        <v>11254.8</v>
      </c>
      <c r="W419" s="6"/>
      <c r="X419" s="6"/>
      <c r="Y419" s="6">
        <f t="shared" si="147"/>
        <v>11254.8</v>
      </c>
      <c r="Z419" s="6"/>
      <c r="AA419" s="6"/>
      <c r="AB419" s="6">
        <f t="shared" si="146"/>
        <v>11254.8</v>
      </c>
      <c r="AC419" s="6"/>
      <c r="AD419" s="6"/>
      <c r="AE419" s="6">
        <f t="shared" si="143"/>
        <v>11254.8</v>
      </c>
      <c r="AF419" s="6"/>
      <c r="AG419" s="6"/>
      <c r="AH419" s="6">
        <f t="shared" si="148"/>
        <v>11254.8</v>
      </c>
      <c r="AI419" s="6"/>
      <c r="AJ419" s="6"/>
      <c r="AK419" s="6">
        <f t="shared" si="149"/>
        <v>11254.8</v>
      </c>
      <c r="AL419" s="148">
        <f t="shared" ref="AL419:AM419" si="162">AL420+AL421</f>
        <v>11283.099999999999</v>
      </c>
      <c r="AM419" s="148">
        <f t="shared" si="162"/>
        <v>0</v>
      </c>
    </row>
    <row r="420" spans="1:39" ht="33.75" customHeight="1">
      <c r="A420" s="7" t="s">
        <v>319</v>
      </c>
      <c r="B420" s="23" t="s">
        <v>81</v>
      </c>
      <c r="C420" s="8" t="s">
        <v>86</v>
      </c>
      <c r="D420" s="4" t="s">
        <v>317</v>
      </c>
      <c r="E420" s="8" t="s">
        <v>11</v>
      </c>
      <c r="F420" s="6"/>
      <c r="G420" s="6">
        <v>8488.7999999999993</v>
      </c>
      <c r="H420" s="6">
        <f t="shared" si="151"/>
        <v>8488.7999999999993</v>
      </c>
      <c r="I420" s="6"/>
      <c r="J420" s="6">
        <f t="shared" si="153"/>
        <v>8488.7999999999993</v>
      </c>
      <c r="K420" s="6"/>
      <c r="L420" s="6"/>
      <c r="M420" s="6">
        <f t="shared" si="152"/>
        <v>8488.7999999999993</v>
      </c>
      <c r="N420" s="6"/>
      <c r="O420" s="6"/>
      <c r="P420" s="6">
        <f t="shared" si="161"/>
        <v>8488.7999999999993</v>
      </c>
      <c r="Q420" s="6"/>
      <c r="R420" s="6"/>
      <c r="S420" s="6">
        <f t="shared" si="159"/>
        <v>8488.7999999999993</v>
      </c>
      <c r="T420" s="6"/>
      <c r="U420" s="6"/>
      <c r="V420" s="6">
        <f t="shared" si="150"/>
        <v>8488.7999999999993</v>
      </c>
      <c r="W420" s="6"/>
      <c r="X420" s="6"/>
      <c r="Y420" s="6">
        <f t="shared" si="147"/>
        <v>8488.7999999999993</v>
      </c>
      <c r="Z420" s="6"/>
      <c r="AA420" s="6"/>
      <c r="AB420" s="6">
        <f t="shared" si="146"/>
        <v>8488.7999999999993</v>
      </c>
      <c r="AC420" s="6"/>
      <c r="AD420" s="6"/>
      <c r="AE420" s="6">
        <f t="shared" si="143"/>
        <v>8488.7999999999993</v>
      </c>
      <c r="AF420" s="6"/>
      <c r="AG420" s="6"/>
      <c r="AH420" s="6">
        <f t="shared" si="148"/>
        <v>8488.7999999999993</v>
      </c>
      <c r="AI420" s="6"/>
      <c r="AJ420" s="6"/>
      <c r="AK420" s="6">
        <f t="shared" si="149"/>
        <v>8488.7999999999993</v>
      </c>
      <c r="AL420" s="148">
        <v>8509.9</v>
      </c>
      <c r="AM420" s="148"/>
    </row>
    <row r="421" spans="1:39" ht="33.75" customHeight="1">
      <c r="A421" s="7" t="s">
        <v>320</v>
      </c>
      <c r="B421" s="23" t="s">
        <v>81</v>
      </c>
      <c r="C421" s="8" t="s">
        <v>86</v>
      </c>
      <c r="D421" s="4" t="s">
        <v>318</v>
      </c>
      <c r="E421" s="8" t="s">
        <v>11</v>
      </c>
      <c r="F421" s="6">
        <v>2766</v>
      </c>
      <c r="G421" s="6"/>
      <c r="H421" s="6">
        <f t="shared" si="151"/>
        <v>2766</v>
      </c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>
        <f>AA422</f>
        <v>0</v>
      </c>
      <c r="AB421" s="6">
        <f t="shared" si="146"/>
        <v>0</v>
      </c>
      <c r="AC421" s="6">
        <f>AC422</f>
        <v>0</v>
      </c>
      <c r="AD421" s="6">
        <f>AD422</f>
        <v>0</v>
      </c>
      <c r="AE421" s="6">
        <f t="shared" si="143"/>
        <v>0</v>
      </c>
      <c r="AF421" s="6"/>
      <c r="AG421" s="6"/>
      <c r="AH421" s="6">
        <f t="shared" si="148"/>
        <v>0</v>
      </c>
      <c r="AI421" s="6"/>
      <c r="AJ421" s="6"/>
      <c r="AK421" s="6">
        <f t="shared" si="149"/>
        <v>0</v>
      </c>
      <c r="AL421" s="148">
        <v>2773.2</v>
      </c>
      <c r="AM421" s="148"/>
    </row>
    <row r="422" spans="1:39" ht="33.75" customHeight="1">
      <c r="A422" s="267" t="s">
        <v>322</v>
      </c>
      <c r="B422" s="23" t="s">
        <v>81</v>
      </c>
      <c r="C422" s="8" t="s">
        <v>86</v>
      </c>
      <c r="D422" s="4" t="s">
        <v>324</v>
      </c>
      <c r="E422" s="8"/>
      <c r="F422" s="131">
        <f>F423</f>
        <v>4643.1000000000004</v>
      </c>
      <c r="G422" s="131">
        <f>G423</f>
        <v>0</v>
      </c>
      <c r="H422" s="6">
        <f t="shared" si="151"/>
        <v>4643.1000000000004</v>
      </c>
      <c r="I422" s="6"/>
      <c r="J422" s="6">
        <f t="shared" si="153"/>
        <v>4643.1000000000004</v>
      </c>
      <c r="K422" s="6"/>
      <c r="L422" s="6"/>
      <c r="M422" s="6">
        <f t="shared" si="152"/>
        <v>4643.1000000000004</v>
      </c>
      <c r="N422" s="6"/>
      <c r="O422" s="6"/>
      <c r="P422" s="6">
        <f t="shared" si="161"/>
        <v>4643.1000000000004</v>
      </c>
      <c r="Q422" s="6"/>
      <c r="R422" s="6"/>
      <c r="S422" s="6">
        <f t="shared" si="159"/>
        <v>4643.1000000000004</v>
      </c>
      <c r="T422" s="6"/>
      <c r="U422" s="6"/>
      <c r="V422" s="6">
        <f t="shared" si="150"/>
        <v>4643.1000000000004</v>
      </c>
      <c r="W422" s="6"/>
      <c r="X422" s="6"/>
      <c r="Y422" s="6">
        <f t="shared" si="147"/>
        <v>4643.1000000000004</v>
      </c>
      <c r="Z422" s="6"/>
      <c r="AA422" s="6"/>
      <c r="AB422" s="6">
        <f t="shared" si="146"/>
        <v>4643.1000000000004</v>
      </c>
      <c r="AC422" s="6"/>
      <c r="AD422" s="6"/>
      <c r="AE422" s="6">
        <f t="shared" si="143"/>
        <v>4643.1000000000004</v>
      </c>
      <c r="AF422" s="6"/>
      <c r="AG422" s="6"/>
      <c r="AH422" s="6">
        <f t="shared" si="148"/>
        <v>4643.1000000000004</v>
      </c>
      <c r="AI422" s="6"/>
      <c r="AJ422" s="6"/>
      <c r="AK422" s="6">
        <f t="shared" si="149"/>
        <v>4643.1000000000004</v>
      </c>
      <c r="AL422" s="131">
        <f t="shared" ref="AL422:AM422" si="163">AL423</f>
        <v>4643.1000000000004</v>
      </c>
      <c r="AM422" s="148">
        <f t="shared" si="163"/>
        <v>0</v>
      </c>
    </row>
    <row r="423" spans="1:39" ht="33.75" customHeight="1">
      <c r="A423" s="7" t="s">
        <v>323</v>
      </c>
      <c r="B423" s="23" t="s">
        <v>81</v>
      </c>
      <c r="C423" s="8" t="s">
        <v>86</v>
      </c>
      <c r="D423" s="4" t="s">
        <v>324</v>
      </c>
      <c r="E423" s="8" t="s">
        <v>11</v>
      </c>
      <c r="F423" s="6">
        <f>722.2+3920.9</f>
        <v>4643.1000000000004</v>
      </c>
      <c r="G423" s="6"/>
      <c r="H423" s="6">
        <f t="shared" si="151"/>
        <v>4643.1000000000004</v>
      </c>
      <c r="I423" s="6"/>
      <c r="J423" s="6">
        <f t="shared" si="153"/>
        <v>4643.1000000000004</v>
      </c>
      <c r="K423" s="6"/>
      <c r="L423" s="6"/>
      <c r="M423" s="6">
        <f t="shared" si="152"/>
        <v>4643.1000000000004</v>
      </c>
      <c r="N423" s="6"/>
      <c r="O423" s="6"/>
      <c r="P423" s="6">
        <f t="shared" si="161"/>
        <v>4643.1000000000004</v>
      </c>
      <c r="Q423" s="6"/>
      <c r="R423" s="6"/>
      <c r="S423" s="6">
        <f t="shared" si="159"/>
        <v>4643.1000000000004</v>
      </c>
      <c r="T423" s="6"/>
      <c r="U423" s="6"/>
      <c r="V423" s="6">
        <f t="shared" si="150"/>
        <v>4643.1000000000004</v>
      </c>
      <c r="W423" s="6"/>
      <c r="X423" s="6"/>
      <c r="Y423" s="6">
        <f t="shared" si="147"/>
        <v>4643.1000000000004</v>
      </c>
      <c r="Z423" s="6"/>
      <c r="AA423" s="6"/>
      <c r="AB423" s="6">
        <f t="shared" si="146"/>
        <v>4643.1000000000004</v>
      </c>
      <c r="AC423" s="6"/>
      <c r="AD423" s="6"/>
      <c r="AE423" s="6">
        <f>AB423+AC423+AD423</f>
        <v>4643.1000000000004</v>
      </c>
      <c r="AF423" s="6"/>
      <c r="AG423" s="6"/>
      <c r="AH423" s="6">
        <f t="shared" si="148"/>
        <v>4643.1000000000004</v>
      </c>
      <c r="AI423" s="6"/>
      <c r="AJ423" s="6"/>
      <c r="AK423" s="6">
        <f t="shared" si="149"/>
        <v>4643.1000000000004</v>
      </c>
      <c r="AL423" s="6">
        <f t="shared" ref="AL423:AM423" si="164">722.2+3920.9</f>
        <v>4643.1000000000004</v>
      </c>
      <c r="AM423" s="148"/>
    </row>
    <row r="424" spans="1:39" ht="48.75" hidden="1" customHeight="1">
      <c r="A424" s="277" t="s">
        <v>367</v>
      </c>
      <c r="B424" s="203">
        <v>913</v>
      </c>
      <c r="C424" s="181" t="s">
        <v>86</v>
      </c>
      <c r="D424" s="181" t="s">
        <v>160</v>
      </c>
      <c r="E424" s="181"/>
      <c r="F424" s="182">
        <f>F425</f>
        <v>0</v>
      </c>
      <c r="G424" s="182"/>
      <c r="H424" s="182">
        <f t="shared" si="151"/>
        <v>0</v>
      </c>
      <c r="I424" s="182"/>
      <c r="J424" s="182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82"/>
      <c r="AA424" s="182"/>
      <c r="AB424" s="182"/>
      <c r="AC424" s="182"/>
      <c r="AD424" s="182"/>
      <c r="AE424" s="182"/>
      <c r="AF424" s="182"/>
      <c r="AG424" s="182"/>
      <c r="AH424" s="182"/>
      <c r="AI424" s="182"/>
      <c r="AJ424" s="182"/>
      <c r="AK424" s="182"/>
      <c r="AL424" s="182">
        <f>AL425</f>
        <v>0</v>
      </c>
      <c r="AM424" s="182">
        <f>AM425</f>
        <v>0</v>
      </c>
    </row>
    <row r="425" spans="1:39" ht="33.75" hidden="1" customHeight="1">
      <c r="A425" s="5" t="s">
        <v>16</v>
      </c>
      <c r="B425" s="3" t="s">
        <v>81</v>
      </c>
      <c r="C425" s="4" t="s">
        <v>86</v>
      </c>
      <c r="D425" s="8" t="s">
        <v>160</v>
      </c>
      <c r="E425" s="8" t="s">
        <v>11</v>
      </c>
      <c r="F425" s="6"/>
      <c r="G425" s="6"/>
      <c r="H425" s="6">
        <f t="shared" si="151"/>
        <v>0</v>
      </c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</row>
    <row r="426" spans="1:39" ht="42.75" customHeight="1">
      <c r="A426" s="277" t="s">
        <v>435</v>
      </c>
      <c r="B426" s="180" t="s">
        <v>81</v>
      </c>
      <c r="C426" s="181" t="s">
        <v>86</v>
      </c>
      <c r="D426" s="181" t="s">
        <v>162</v>
      </c>
      <c r="E426" s="181"/>
      <c r="F426" s="182">
        <f>F427</f>
        <v>30</v>
      </c>
      <c r="G426" s="182">
        <f>G427+G429+G430+G431</f>
        <v>300</v>
      </c>
      <c r="H426" s="182">
        <f t="shared" si="151"/>
        <v>330</v>
      </c>
      <c r="I426" s="182"/>
      <c r="J426" s="182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82"/>
      <c r="AA426" s="182"/>
      <c r="AB426" s="182"/>
      <c r="AC426" s="182"/>
      <c r="AD426" s="182"/>
      <c r="AE426" s="182"/>
      <c r="AF426" s="182"/>
      <c r="AG426" s="182"/>
      <c r="AH426" s="182"/>
      <c r="AI426" s="182"/>
      <c r="AJ426" s="182"/>
      <c r="AK426" s="182"/>
      <c r="AL426" s="182">
        <f>AL427+AL429+AL430+AL431</f>
        <v>0</v>
      </c>
      <c r="AM426" s="182">
        <f>AM427+AM429+AM430+AM431</f>
        <v>0</v>
      </c>
    </row>
    <row r="427" spans="1:39" ht="33.75" customHeight="1">
      <c r="A427" s="104" t="s">
        <v>420</v>
      </c>
      <c r="B427" s="23">
        <v>913</v>
      </c>
      <c r="C427" s="8" t="s">
        <v>86</v>
      </c>
      <c r="D427" s="8" t="s">
        <v>162</v>
      </c>
      <c r="E427" s="8"/>
      <c r="F427" s="6">
        <f>F429</f>
        <v>30</v>
      </c>
      <c r="G427" s="6">
        <f>G428</f>
        <v>300</v>
      </c>
      <c r="H427" s="6">
        <f t="shared" si="151"/>
        <v>330</v>
      </c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</row>
    <row r="428" spans="1:39" ht="33.75" customHeight="1">
      <c r="A428" s="19" t="s">
        <v>409</v>
      </c>
      <c r="B428" s="23">
        <v>913</v>
      </c>
      <c r="C428" s="8" t="s">
        <v>86</v>
      </c>
      <c r="D428" s="8" t="s">
        <v>162</v>
      </c>
      <c r="E428" s="8" t="s">
        <v>11</v>
      </c>
      <c r="F428" s="6"/>
      <c r="G428" s="6">
        <v>300</v>
      </c>
      <c r="H428" s="6">
        <f t="shared" si="151"/>
        <v>300</v>
      </c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</row>
    <row r="429" spans="1:39" ht="33.75" customHeight="1">
      <c r="A429" s="19" t="s">
        <v>410</v>
      </c>
      <c r="B429" s="23">
        <v>913</v>
      </c>
      <c r="C429" s="8" t="s">
        <v>86</v>
      </c>
      <c r="D429" s="8" t="s">
        <v>162</v>
      </c>
      <c r="E429" s="8" t="s">
        <v>11</v>
      </c>
      <c r="F429" s="6">
        <v>30</v>
      </c>
      <c r="G429" s="6"/>
      <c r="H429" s="6">
        <f t="shared" si="151"/>
        <v>30</v>
      </c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</row>
    <row r="430" spans="1:39" ht="33.75" hidden="1" customHeight="1">
      <c r="A430" s="169" t="s">
        <v>427</v>
      </c>
      <c r="B430" s="25" t="s">
        <v>81</v>
      </c>
      <c r="C430" s="8" t="s">
        <v>86</v>
      </c>
      <c r="D430" s="8" t="s">
        <v>428</v>
      </c>
      <c r="E430" s="99">
        <v>200</v>
      </c>
      <c r="F430" s="6"/>
      <c r="G430" s="6"/>
      <c r="H430" s="6">
        <f t="shared" si="151"/>
        <v>0</v>
      </c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</row>
    <row r="431" spans="1:39" ht="33.75" hidden="1" customHeight="1">
      <c r="A431" s="1" t="s">
        <v>429</v>
      </c>
      <c r="B431" s="25" t="s">
        <v>81</v>
      </c>
      <c r="C431" s="8" t="s">
        <v>86</v>
      </c>
      <c r="D431" s="8" t="s">
        <v>428</v>
      </c>
      <c r="E431" s="99">
        <v>200</v>
      </c>
      <c r="F431" s="6"/>
      <c r="G431" s="6"/>
      <c r="H431" s="6">
        <f t="shared" si="151"/>
        <v>0</v>
      </c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</row>
    <row r="432" spans="1:39" ht="21" customHeight="1">
      <c r="A432" s="1"/>
      <c r="B432" s="23"/>
      <c r="C432" s="8"/>
      <c r="D432" s="8"/>
      <c r="E432" s="8"/>
      <c r="F432" s="6"/>
      <c r="G432" s="6"/>
      <c r="H432" s="6"/>
      <c r="I432" s="6"/>
      <c r="J432" s="6">
        <f t="shared" si="153"/>
        <v>0</v>
      </c>
      <c r="K432" s="6"/>
      <c r="L432" s="6"/>
      <c r="M432" s="6">
        <f t="shared" si="152"/>
        <v>0</v>
      </c>
      <c r="N432" s="6"/>
      <c r="O432" s="6"/>
      <c r="P432" s="6">
        <f t="shared" si="161"/>
        <v>0</v>
      </c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>
        <v>0</v>
      </c>
      <c r="AD432" s="6">
        <v>0</v>
      </c>
      <c r="AE432" s="6"/>
      <c r="AF432" s="6"/>
      <c r="AG432" s="6"/>
      <c r="AH432" s="6"/>
      <c r="AI432" s="6"/>
      <c r="AJ432" s="6"/>
      <c r="AK432" s="6"/>
      <c r="AL432" s="6"/>
      <c r="AM432" s="6"/>
    </row>
    <row r="433" spans="1:43" s="53" customFormat="1" ht="27" customHeight="1">
      <c r="A433" s="97" t="s">
        <v>201</v>
      </c>
      <c r="B433" s="82" t="s">
        <v>81</v>
      </c>
      <c r="C433" s="56" t="s">
        <v>200</v>
      </c>
      <c r="D433" s="56"/>
      <c r="E433" s="56"/>
      <c r="F433" s="130">
        <f>F434+F455+F466+F457</f>
        <v>24151.599999999999</v>
      </c>
      <c r="G433" s="130">
        <f>G434+G455+G466+G457</f>
        <v>864.4</v>
      </c>
      <c r="H433" s="124">
        <f t="shared" si="151"/>
        <v>25016</v>
      </c>
      <c r="I433" s="26">
        <f t="shared" ref="I433:AJ433" si="165">I434</f>
        <v>0</v>
      </c>
      <c r="J433" s="26">
        <f t="shared" si="153"/>
        <v>25016</v>
      </c>
      <c r="K433" s="26">
        <f t="shared" si="165"/>
        <v>0</v>
      </c>
      <c r="L433" s="26">
        <f>L434+L460</f>
        <v>0</v>
      </c>
      <c r="M433" s="124">
        <f t="shared" si="152"/>
        <v>25016</v>
      </c>
      <c r="N433" s="26">
        <f>N434+N460</f>
        <v>0</v>
      </c>
      <c r="O433" s="26">
        <f>O434+O459+O460</f>
        <v>0</v>
      </c>
      <c r="P433" s="124">
        <f t="shared" si="161"/>
        <v>25016</v>
      </c>
      <c r="Q433" s="26">
        <f t="shared" si="165"/>
        <v>0</v>
      </c>
      <c r="R433" s="26">
        <f t="shared" si="165"/>
        <v>0</v>
      </c>
      <c r="S433" s="124">
        <f t="shared" si="159"/>
        <v>25016</v>
      </c>
      <c r="T433" s="26">
        <f t="shared" si="165"/>
        <v>0</v>
      </c>
      <c r="U433" s="26">
        <f t="shared" si="165"/>
        <v>0</v>
      </c>
      <c r="V433" s="26">
        <f t="shared" si="150"/>
        <v>25016</v>
      </c>
      <c r="W433" s="26">
        <f t="shared" si="165"/>
        <v>0</v>
      </c>
      <c r="X433" s="26">
        <f>X434+X455+X459+X460</f>
        <v>0</v>
      </c>
      <c r="Y433" s="26">
        <f t="shared" si="147"/>
        <v>25016</v>
      </c>
      <c r="Z433" s="26">
        <f>Z434+Z455+Z459</f>
        <v>0</v>
      </c>
      <c r="AA433" s="26">
        <f>AA434+AA455</f>
        <v>0</v>
      </c>
      <c r="AB433" s="124">
        <f t="shared" si="146"/>
        <v>25016</v>
      </c>
      <c r="AC433" s="26">
        <f t="shared" si="165"/>
        <v>0</v>
      </c>
      <c r="AD433" s="26">
        <f t="shared" si="165"/>
        <v>0</v>
      </c>
      <c r="AE433" s="26">
        <f>AB433+AC433+AD433</f>
        <v>25016</v>
      </c>
      <c r="AF433" s="26">
        <f t="shared" si="165"/>
        <v>0</v>
      </c>
      <c r="AG433" s="26">
        <f t="shared" si="165"/>
        <v>0</v>
      </c>
      <c r="AH433" s="26">
        <f t="shared" si="148"/>
        <v>25016</v>
      </c>
      <c r="AI433" s="26">
        <f t="shared" si="165"/>
        <v>0</v>
      </c>
      <c r="AJ433" s="26">
        <f t="shared" si="165"/>
        <v>0</v>
      </c>
      <c r="AK433" s="26">
        <f t="shared" si="149"/>
        <v>25016</v>
      </c>
      <c r="AL433" s="130">
        <f>AL434+AL455+AL465</f>
        <v>22663.700000000004</v>
      </c>
      <c r="AM433" s="130">
        <f>AM434+AM455+AM465</f>
        <v>22663.700000000004</v>
      </c>
      <c r="AN433" s="53">
        <v>12260.5</v>
      </c>
      <c r="AO433" s="118">
        <f>AN433-AH433</f>
        <v>-12755.5</v>
      </c>
    </row>
    <row r="434" spans="1:43" ht="60" customHeight="1">
      <c r="A434" s="167" t="s">
        <v>486</v>
      </c>
      <c r="B434" s="204" t="s">
        <v>81</v>
      </c>
      <c r="C434" s="187" t="s">
        <v>200</v>
      </c>
      <c r="D434" s="187" t="s">
        <v>462</v>
      </c>
      <c r="E434" s="187"/>
      <c r="F434" s="188">
        <f>F435+F440+F444+F448+F453</f>
        <v>24071.599999999999</v>
      </c>
      <c r="G434" s="188">
        <f>G435+G440+G444+G448</f>
        <v>0</v>
      </c>
      <c r="H434" s="188">
        <f t="shared" si="151"/>
        <v>24071.599999999999</v>
      </c>
      <c r="I434" s="188">
        <f>I435+I440+I448</f>
        <v>0</v>
      </c>
      <c r="J434" s="188">
        <f t="shared" si="153"/>
        <v>24071.599999999999</v>
      </c>
      <c r="K434" s="188">
        <f>K435+K440+K448</f>
        <v>0</v>
      </c>
      <c r="L434" s="188">
        <f>L435+L440+L448</f>
        <v>0</v>
      </c>
      <c r="M434" s="188">
        <f t="shared" si="152"/>
        <v>24071.599999999999</v>
      </c>
      <c r="N434" s="188">
        <f>N435+N440+N448</f>
        <v>0</v>
      </c>
      <c r="O434" s="188">
        <f>O435+O440+O448</f>
        <v>0</v>
      </c>
      <c r="P434" s="188">
        <f t="shared" si="161"/>
        <v>24071.599999999999</v>
      </c>
      <c r="Q434" s="188">
        <f>Q435+Q440+Q448</f>
        <v>0</v>
      </c>
      <c r="R434" s="188">
        <f>R435+R440+R448</f>
        <v>0</v>
      </c>
      <c r="S434" s="188">
        <f t="shared" si="159"/>
        <v>24071.599999999999</v>
      </c>
      <c r="T434" s="188">
        <f>T435+T440+T448</f>
        <v>0</v>
      </c>
      <c r="U434" s="188">
        <f>U435+U440+U448</f>
        <v>0</v>
      </c>
      <c r="V434" s="188">
        <f t="shared" si="150"/>
        <v>24071.599999999999</v>
      </c>
      <c r="W434" s="188">
        <f>W435+W440+W448</f>
        <v>0</v>
      </c>
      <c r="X434" s="188">
        <f>X435+X440+X448</f>
        <v>0</v>
      </c>
      <c r="Y434" s="188">
        <f t="shared" si="147"/>
        <v>24071.599999999999</v>
      </c>
      <c r="Z434" s="188">
        <f>Z435+Z440+Z448</f>
        <v>0</v>
      </c>
      <c r="AA434" s="188">
        <f>AA435+AA440+AA448</f>
        <v>0</v>
      </c>
      <c r="AB434" s="188">
        <f t="shared" si="146"/>
        <v>24071.599999999999</v>
      </c>
      <c r="AC434" s="188">
        <f>AC435+AC440+AC448</f>
        <v>0</v>
      </c>
      <c r="AD434" s="188">
        <f>AD435+AD440+AD448</f>
        <v>0</v>
      </c>
      <c r="AE434" s="188">
        <f>AB434+AC434+AD434</f>
        <v>24071.599999999999</v>
      </c>
      <c r="AF434" s="188">
        <f>AF435+AF440+AF448</f>
        <v>0</v>
      </c>
      <c r="AG434" s="188">
        <f>AG435+AG440+AG448</f>
        <v>0</v>
      </c>
      <c r="AH434" s="188">
        <f t="shared" si="148"/>
        <v>24071.599999999999</v>
      </c>
      <c r="AI434" s="188">
        <f>AI435+AI440+AI448</f>
        <v>0</v>
      </c>
      <c r="AJ434" s="188">
        <f>AJ435+AJ440+AJ448</f>
        <v>0</v>
      </c>
      <c r="AK434" s="188">
        <f t="shared" si="149"/>
        <v>24071.599999999999</v>
      </c>
      <c r="AL434" s="188">
        <f>AL435+AL440+AL444+AL448+AL453</f>
        <v>22615.300000000003</v>
      </c>
      <c r="AM434" s="188">
        <f>AM435+AM440+AM444+AM448+AM453</f>
        <v>22615.300000000003</v>
      </c>
    </row>
    <row r="435" spans="1:43" ht="33.75" customHeight="1">
      <c r="A435" s="5" t="s">
        <v>229</v>
      </c>
      <c r="B435" s="23" t="s">
        <v>81</v>
      </c>
      <c r="C435" s="8" t="s">
        <v>200</v>
      </c>
      <c r="D435" s="8" t="s">
        <v>462</v>
      </c>
      <c r="E435" s="8"/>
      <c r="F435" s="131">
        <f>F436+F437+F439</f>
        <v>5641.0000000000009</v>
      </c>
      <c r="G435" s="131">
        <f>SUM(G436:G439)</f>
        <v>0</v>
      </c>
      <c r="H435" s="6">
        <f t="shared" si="151"/>
        <v>5641.0000000000009</v>
      </c>
      <c r="I435" s="6">
        <f>SUM(I436:I439)</f>
        <v>0</v>
      </c>
      <c r="J435" s="6">
        <f t="shared" si="153"/>
        <v>5641.0000000000009</v>
      </c>
      <c r="K435" s="6">
        <f>SUM(K436:K439)</f>
        <v>0</v>
      </c>
      <c r="L435" s="6">
        <f>SUM(L436:L439)</f>
        <v>0</v>
      </c>
      <c r="M435" s="6">
        <f t="shared" si="152"/>
        <v>5641.0000000000009</v>
      </c>
      <c r="N435" s="6">
        <f>SUM(N436:N439)</f>
        <v>0</v>
      </c>
      <c r="O435" s="6">
        <f>SUM(O436:O439)</f>
        <v>0</v>
      </c>
      <c r="P435" s="6">
        <f t="shared" si="161"/>
        <v>5641.0000000000009</v>
      </c>
      <c r="Q435" s="6">
        <f>SUM(Q436:Q439)</f>
        <v>0</v>
      </c>
      <c r="R435" s="6">
        <v>0</v>
      </c>
      <c r="S435" s="6">
        <f t="shared" si="159"/>
        <v>5641.0000000000009</v>
      </c>
      <c r="T435" s="6">
        <f>SUM(T436:T439)</f>
        <v>0</v>
      </c>
      <c r="U435" s="6">
        <f>SUM(U436:U439)</f>
        <v>0</v>
      </c>
      <c r="V435" s="6">
        <f t="shared" si="150"/>
        <v>5641.0000000000009</v>
      </c>
      <c r="W435" s="6">
        <f>SUM(W436:W439)</f>
        <v>0</v>
      </c>
      <c r="X435" s="6">
        <f>SUM(X436:X439)</f>
        <v>0</v>
      </c>
      <c r="Y435" s="6">
        <f t="shared" si="147"/>
        <v>5641.0000000000009</v>
      </c>
      <c r="Z435" s="6">
        <f>SUM(Z436:Z439)</f>
        <v>0</v>
      </c>
      <c r="AA435" s="6">
        <f>SUM(AA436:AA439)</f>
        <v>0</v>
      </c>
      <c r="AB435" s="6">
        <f t="shared" si="146"/>
        <v>5641.0000000000009</v>
      </c>
      <c r="AC435" s="6">
        <f>SUM(AC436:AC439)</f>
        <v>0</v>
      </c>
      <c r="AD435" s="6">
        <f>SUM(AD436:AD439)</f>
        <v>0</v>
      </c>
      <c r="AE435" s="6">
        <f>SUM(AE436:AE439)</f>
        <v>5641.0000000000009</v>
      </c>
      <c r="AF435" s="6">
        <f>SUM(AF436:AF439)</f>
        <v>0</v>
      </c>
      <c r="AG435" s="6">
        <f>SUM(AG436:AG439)</f>
        <v>0</v>
      </c>
      <c r="AH435" s="6">
        <f t="shared" si="148"/>
        <v>5641.0000000000009</v>
      </c>
      <c r="AI435" s="6">
        <f>SUM(AI436:AI439)</f>
        <v>0</v>
      </c>
      <c r="AJ435" s="6">
        <f>SUM(AJ436:AJ439)</f>
        <v>0</v>
      </c>
      <c r="AK435" s="6">
        <f t="shared" si="149"/>
        <v>5641.0000000000009</v>
      </c>
      <c r="AL435" s="131">
        <f>SUM(AL436:AL439)</f>
        <v>5635.4000000000005</v>
      </c>
      <c r="AM435" s="131">
        <f>SUM(AM436:AM439)</f>
        <v>5635.4000000000005</v>
      </c>
      <c r="AO435" s="30" t="s">
        <v>235</v>
      </c>
    </row>
    <row r="436" spans="1:43" ht="50.25" customHeight="1">
      <c r="A436" s="7" t="s">
        <v>128</v>
      </c>
      <c r="B436" s="23" t="s">
        <v>81</v>
      </c>
      <c r="C436" s="8" t="s">
        <v>200</v>
      </c>
      <c r="D436" s="8" t="s">
        <v>462</v>
      </c>
      <c r="E436" s="8" t="s">
        <v>9</v>
      </c>
      <c r="F436" s="6">
        <v>5408.6</v>
      </c>
      <c r="G436" s="6"/>
      <c r="H436" s="6">
        <f t="shared" si="151"/>
        <v>5408.6</v>
      </c>
      <c r="I436" s="6"/>
      <c r="J436" s="6">
        <f t="shared" si="153"/>
        <v>5408.6</v>
      </c>
      <c r="K436" s="6"/>
      <c r="L436" s="6"/>
      <c r="M436" s="6">
        <f t="shared" si="152"/>
        <v>5408.6</v>
      </c>
      <c r="N436" s="6"/>
      <c r="O436" s="6"/>
      <c r="P436" s="6">
        <f t="shared" si="161"/>
        <v>5408.6</v>
      </c>
      <c r="Q436" s="6"/>
      <c r="R436" s="6"/>
      <c r="S436" s="6">
        <f t="shared" si="159"/>
        <v>5408.6</v>
      </c>
      <c r="T436" s="6"/>
      <c r="U436" s="6"/>
      <c r="V436" s="6">
        <f t="shared" si="150"/>
        <v>5408.6</v>
      </c>
      <c r="W436" s="6"/>
      <c r="X436" s="6"/>
      <c r="Y436" s="6">
        <f t="shared" si="147"/>
        <v>5408.6</v>
      </c>
      <c r="Z436" s="6"/>
      <c r="AA436" s="6"/>
      <c r="AB436" s="6">
        <f t="shared" si="146"/>
        <v>5408.6</v>
      </c>
      <c r="AC436" s="6"/>
      <c r="AD436" s="6"/>
      <c r="AE436" s="6">
        <f>AB436+AC436+AD436</f>
        <v>5408.6</v>
      </c>
      <c r="AF436" s="6"/>
      <c r="AG436" s="6"/>
      <c r="AH436" s="6">
        <f t="shared" si="148"/>
        <v>5408.6</v>
      </c>
      <c r="AI436" s="6"/>
      <c r="AJ436" s="6"/>
      <c r="AK436" s="6">
        <f t="shared" si="149"/>
        <v>5408.6</v>
      </c>
      <c r="AL436" s="6">
        <v>5408.6</v>
      </c>
      <c r="AM436" s="6">
        <v>5408.6</v>
      </c>
      <c r="AN436" s="30">
        <v>100</v>
      </c>
      <c r="AO436" s="94">
        <f>J436+J441+J449</f>
        <v>15811.5</v>
      </c>
      <c r="AP436" s="94">
        <f>AL436+AL441+AL449</f>
        <v>15811.5</v>
      </c>
      <c r="AQ436" s="94">
        <f>AM436+AM441+AM449</f>
        <v>15811.5</v>
      </c>
    </row>
    <row r="437" spans="1:43" ht="33.75" customHeight="1">
      <c r="A437" s="7" t="s">
        <v>10</v>
      </c>
      <c r="B437" s="23" t="s">
        <v>81</v>
      </c>
      <c r="C437" s="8" t="s">
        <v>200</v>
      </c>
      <c r="D437" s="8" t="s">
        <v>462</v>
      </c>
      <c r="E437" s="8" t="s">
        <v>11</v>
      </c>
      <c r="F437" s="6">
        <v>226.8</v>
      </c>
      <c r="G437" s="6"/>
      <c r="H437" s="6">
        <f t="shared" si="151"/>
        <v>226.8</v>
      </c>
      <c r="I437" s="6"/>
      <c r="J437" s="6">
        <f t="shared" si="153"/>
        <v>226.8</v>
      </c>
      <c r="K437" s="6"/>
      <c r="L437" s="6"/>
      <c r="M437" s="6">
        <f t="shared" si="152"/>
        <v>226.8</v>
      </c>
      <c r="N437" s="6"/>
      <c r="O437" s="6"/>
      <c r="P437" s="6">
        <f t="shared" si="161"/>
        <v>226.8</v>
      </c>
      <c r="Q437" s="6"/>
      <c r="R437" s="6"/>
      <c r="S437" s="6">
        <f t="shared" si="159"/>
        <v>226.8</v>
      </c>
      <c r="T437" s="6"/>
      <c r="U437" s="6"/>
      <c r="V437" s="6">
        <f t="shared" si="150"/>
        <v>226.8</v>
      </c>
      <c r="W437" s="6"/>
      <c r="X437" s="6"/>
      <c r="Y437" s="6">
        <f t="shared" si="147"/>
        <v>226.8</v>
      </c>
      <c r="Z437" s="6"/>
      <c r="AA437" s="6"/>
      <c r="AB437" s="6">
        <f t="shared" si="146"/>
        <v>226.8</v>
      </c>
      <c r="AC437" s="6"/>
      <c r="AD437" s="6"/>
      <c r="AE437" s="6">
        <f>AB437+AC437+AD437</f>
        <v>226.8</v>
      </c>
      <c r="AF437" s="6"/>
      <c r="AG437" s="6"/>
      <c r="AH437" s="6">
        <f t="shared" si="148"/>
        <v>226.8</v>
      </c>
      <c r="AI437" s="6"/>
      <c r="AJ437" s="6"/>
      <c r="AK437" s="6">
        <f t="shared" si="149"/>
        <v>226.8</v>
      </c>
      <c r="AL437" s="6">
        <v>226.8</v>
      </c>
      <c r="AM437" s="6">
        <v>226.8</v>
      </c>
      <c r="AN437" s="30">
        <v>200</v>
      </c>
      <c r="AO437" s="94">
        <f>J437+J442+J450</f>
        <v>1213.9000000000001</v>
      </c>
      <c r="AP437" s="94">
        <f>AL436:AL437+AL442+AL450</f>
        <v>1213.9000000000001</v>
      </c>
      <c r="AQ437" s="94">
        <f>AM436:AM437+AM442+AM450</f>
        <v>1213.9000000000001</v>
      </c>
    </row>
    <row r="438" spans="1:43" ht="33.75" hidden="1" customHeight="1">
      <c r="A438" s="7"/>
      <c r="B438" s="23"/>
      <c r="C438" s="8"/>
      <c r="D438" s="8" t="s">
        <v>462</v>
      </c>
      <c r="E438" s="8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O438" s="94"/>
      <c r="AP438" s="94"/>
      <c r="AQ438" s="94"/>
    </row>
    <row r="439" spans="1:43" ht="33.75" customHeight="1">
      <c r="A439" s="1" t="s">
        <v>19</v>
      </c>
      <c r="B439" s="23">
        <v>913</v>
      </c>
      <c r="C439" s="8" t="s">
        <v>200</v>
      </c>
      <c r="D439" s="8" t="s">
        <v>462</v>
      </c>
      <c r="E439" s="8" t="s">
        <v>20</v>
      </c>
      <c r="F439" s="6">
        <v>5.6</v>
      </c>
      <c r="G439" s="6"/>
      <c r="H439" s="6">
        <f t="shared" si="151"/>
        <v>5.6</v>
      </c>
      <c r="I439" s="6"/>
      <c r="J439" s="6">
        <f t="shared" si="153"/>
        <v>5.6</v>
      </c>
      <c r="K439" s="6"/>
      <c r="L439" s="6"/>
      <c r="M439" s="6">
        <f t="shared" si="152"/>
        <v>5.6</v>
      </c>
      <c r="N439" s="6"/>
      <c r="O439" s="6"/>
      <c r="P439" s="6">
        <f t="shared" si="161"/>
        <v>5.6</v>
      </c>
      <c r="Q439" s="6"/>
      <c r="R439" s="6"/>
      <c r="S439" s="6">
        <f t="shared" si="159"/>
        <v>5.6</v>
      </c>
      <c r="T439" s="6"/>
      <c r="U439" s="6"/>
      <c r="V439" s="6">
        <f t="shared" si="150"/>
        <v>5.6</v>
      </c>
      <c r="W439" s="6"/>
      <c r="X439" s="6"/>
      <c r="Y439" s="6">
        <f t="shared" si="147"/>
        <v>5.6</v>
      </c>
      <c r="Z439" s="6"/>
      <c r="AA439" s="6"/>
      <c r="AB439" s="6">
        <f t="shared" si="146"/>
        <v>5.6</v>
      </c>
      <c r="AC439" s="6"/>
      <c r="AD439" s="6"/>
      <c r="AE439" s="6">
        <f>AB439+AC439+AD439</f>
        <v>5.6</v>
      </c>
      <c r="AF439" s="6"/>
      <c r="AG439" s="6"/>
      <c r="AH439" s="6">
        <f t="shared" si="148"/>
        <v>5.6</v>
      </c>
      <c r="AI439" s="6"/>
      <c r="AJ439" s="6"/>
      <c r="AK439" s="6">
        <f t="shared" si="149"/>
        <v>5.6</v>
      </c>
      <c r="AL439" s="6"/>
      <c r="AM439" s="6"/>
      <c r="AN439" s="30">
        <v>800</v>
      </c>
      <c r="AO439" s="94">
        <f>J439+J443+J452</f>
        <v>543.9</v>
      </c>
      <c r="AP439" s="94">
        <f>AL439+AL443+AL452</f>
        <v>0</v>
      </c>
      <c r="AQ439" s="94">
        <f>AM439+AM443+AM452</f>
        <v>0</v>
      </c>
    </row>
    <row r="440" spans="1:43" ht="33.75" customHeight="1">
      <c r="A440" s="5" t="s">
        <v>230</v>
      </c>
      <c r="B440" s="23" t="s">
        <v>81</v>
      </c>
      <c r="C440" s="8" t="s">
        <v>200</v>
      </c>
      <c r="D440" s="8" t="s">
        <v>462</v>
      </c>
      <c r="E440" s="8"/>
      <c r="F440" s="131">
        <f>F441+F442+F443</f>
        <v>11928.3</v>
      </c>
      <c r="G440" s="131">
        <f>SUM(G441:G443)</f>
        <v>0</v>
      </c>
      <c r="H440" s="6">
        <f t="shared" si="151"/>
        <v>11928.3</v>
      </c>
      <c r="I440" s="6">
        <f>SUM(I441:I443)</f>
        <v>0</v>
      </c>
      <c r="J440" s="6">
        <f t="shared" si="153"/>
        <v>11928.3</v>
      </c>
      <c r="K440" s="6">
        <f t="shared" ref="K440:AM440" si="166">SUM(K441:K443)</f>
        <v>0</v>
      </c>
      <c r="L440" s="6">
        <f t="shared" si="166"/>
        <v>0</v>
      </c>
      <c r="M440" s="6">
        <f t="shared" si="152"/>
        <v>11928.3</v>
      </c>
      <c r="N440" s="6">
        <f t="shared" si="166"/>
        <v>0</v>
      </c>
      <c r="O440" s="6">
        <f t="shared" si="166"/>
        <v>0</v>
      </c>
      <c r="P440" s="6">
        <f t="shared" si="161"/>
        <v>11928.3</v>
      </c>
      <c r="Q440" s="6">
        <f t="shared" si="166"/>
        <v>0</v>
      </c>
      <c r="R440" s="6">
        <v>0</v>
      </c>
      <c r="S440" s="6">
        <f t="shared" si="159"/>
        <v>11928.3</v>
      </c>
      <c r="T440" s="6">
        <f t="shared" si="166"/>
        <v>0</v>
      </c>
      <c r="U440" s="6">
        <f t="shared" si="166"/>
        <v>0</v>
      </c>
      <c r="V440" s="6">
        <f t="shared" si="150"/>
        <v>11928.3</v>
      </c>
      <c r="W440" s="6">
        <f t="shared" si="166"/>
        <v>0</v>
      </c>
      <c r="X440" s="6">
        <f t="shared" si="166"/>
        <v>0</v>
      </c>
      <c r="Y440" s="6">
        <f t="shared" si="147"/>
        <v>11928.3</v>
      </c>
      <c r="Z440" s="6">
        <f t="shared" si="166"/>
        <v>0</v>
      </c>
      <c r="AA440" s="6">
        <f t="shared" si="166"/>
        <v>0</v>
      </c>
      <c r="AB440" s="6">
        <f t="shared" si="146"/>
        <v>11928.3</v>
      </c>
      <c r="AC440" s="6">
        <f t="shared" si="166"/>
        <v>0</v>
      </c>
      <c r="AD440" s="6">
        <f t="shared" si="166"/>
        <v>0</v>
      </c>
      <c r="AE440" s="6">
        <f t="shared" si="166"/>
        <v>11928.3</v>
      </c>
      <c r="AF440" s="6">
        <f t="shared" si="166"/>
        <v>0</v>
      </c>
      <c r="AG440" s="6">
        <f t="shared" si="166"/>
        <v>0</v>
      </c>
      <c r="AH440" s="6">
        <f t="shared" si="148"/>
        <v>11928.3</v>
      </c>
      <c r="AI440" s="6">
        <f t="shared" si="166"/>
        <v>0</v>
      </c>
      <c r="AJ440" s="6">
        <f t="shared" si="166"/>
        <v>0</v>
      </c>
      <c r="AK440" s="6">
        <f t="shared" si="149"/>
        <v>11928.3</v>
      </c>
      <c r="AL440" s="131">
        <f t="shared" si="166"/>
        <v>11390</v>
      </c>
      <c r="AM440" s="131">
        <f t="shared" si="166"/>
        <v>11390</v>
      </c>
      <c r="AO440" s="94">
        <f>SUM(AO436:AO439)</f>
        <v>17569.300000000003</v>
      </c>
      <c r="AP440" s="94">
        <f>SUM(AP436:AP439)</f>
        <v>17025.400000000001</v>
      </c>
      <c r="AQ440" s="94">
        <f>SUM(AQ436:AQ439)</f>
        <v>17025.400000000001</v>
      </c>
    </row>
    <row r="441" spans="1:43" ht="48" customHeight="1">
      <c r="A441" s="7" t="s">
        <v>128</v>
      </c>
      <c r="B441" s="23" t="s">
        <v>81</v>
      </c>
      <c r="C441" s="8" t="s">
        <v>200</v>
      </c>
      <c r="D441" s="8" t="s">
        <v>462</v>
      </c>
      <c r="E441" s="8" t="s">
        <v>9</v>
      </c>
      <c r="F441" s="6">
        <v>10402.9</v>
      </c>
      <c r="G441" s="6"/>
      <c r="H441" s="6">
        <f>F441+G441</f>
        <v>10402.9</v>
      </c>
      <c r="I441" s="6"/>
      <c r="J441" s="6">
        <f t="shared" si="153"/>
        <v>10402.9</v>
      </c>
      <c r="K441" s="6"/>
      <c r="L441" s="6"/>
      <c r="M441" s="6">
        <f t="shared" si="152"/>
        <v>10402.9</v>
      </c>
      <c r="N441" s="6"/>
      <c r="O441" s="6"/>
      <c r="P441" s="6">
        <f t="shared" si="161"/>
        <v>10402.9</v>
      </c>
      <c r="Q441" s="6"/>
      <c r="R441" s="6"/>
      <c r="S441" s="6">
        <f t="shared" si="159"/>
        <v>10402.9</v>
      </c>
      <c r="T441" s="6"/>
      <c r="U441" s="6"/>
      <c r="V441" s="6">
        <f t="shared" si="150"/>
        <v>10402.9</v>
      </c>
      <c r="W441" s="6"/>
      <c r="X441" s="6"/>
      <c r="Y441" s="6">
        <f t="shared" si="147"/>
        <v>10402.9</v>
      </c>
      <c r="Z441" s="6"/>
      <c r="AA441" s="6"/>
      <c r="AB441" s="6">
        <f t="shared" si="146"/>
        <v>10402.9</v>
      </c>
      <c r="AC441" s="6"/>
      <c r="AD441" s="6"/>
      <c r="AE441" s="6">
        <f>AB441+AC441+AD441</f>
        <v>10402.9</v>
      </c>
      <c r="AF441" s="6"/>
      <c r="AG441" s="6"/>
      <c r="AH441" s="6">
        <f t="shared" si="148"/>
        <v>10402.9</v>
      </c>
      <c r="AI441" s="6"/>
      <c r="AJ441" s="6"/>
      <c r="AK441" s="6">
        <f t="shared" si="149"/>
        <v>10402.9</v>
      </c>
      <c r="AL441" s="6">
        <v>10402.9</v>
      </c>
      <c r="AM441" s="6">
        <v>10402.9</v>
      </c>
    </row>
    <row r="442" spans="1:43" ht="21" customHeight="1">
      <c r="A442" s="7" t="s">
        <v>10</v>
      </c>
      <c r="B442" s="23" t="s">
        <v>81</v>
      </c>
      <c r="C442" s="8" t="s">
        <v>200</v>
      </c>
      <c r="D442" s="8" t="s">
        <v>462</v>
      </c>
      <c r="E442" s="8" t="s">
        <v>11</v>
      </c>
      <c r="F442" s="6">
        <v>987.1</v>
      </c>
      <c r="G442" s="6"/>
      <c r="H442" s="6">
        <f t="shared" ref="H442:H494" si="167">F442+G442</f>
        <v>987.1</v>
      </c>
      <c r="I442" s="6"/>
      <c r="J442" s="6">
        <f t="shared" si="153"/>
        <v>987.1</v>
      </c>
      <c r="K442" s="6"/>
      <c r="L442" s="6"/>
      <c r="M442" s="6">
        <f t="shared" si="152"/>
        <v>987.1</v>
      </c>
      <c r="N442" s="6"/>
      <c r="O442" s="6"/>
      <c r="P442" s="6">
        <f t="shared" si="161"/>
        <v>987.1</v>
      </c>
      <c r="Q442" s="6"/>
      <c r="R442" s="6"/>
      <c r="S442" s="6">
        <f t="shared" si="159"/>
        <v>987.1</v>
      </c>
      <c r="T442" s="6"/>
      <c r="U442" s="6"/>
      <c r="V442" s="6">
        <f t="shared" si="150"/>
        <v>987.1</v>
      </c>
      <c r="W442" s="6"/>
      <c r="X442" s="6"/>
      <c r="Y442" s="6">
        <f t="shared" si="147"/>
        <v>987.1</v>
      </c>
      <c r="Z442" s="6"/>
      <c r="AA442" s="6"/>
      <c r="AB442" s="6">
        <f t="shared" si="146"/>
        <v>987.1</v>
      </c>
      <c r="AC442" s="6"/>
      <c r="AD442" s="6"/>
      <c r="AE442" s="6">
        <f>AB442+AC442+AD442</f>
        <v>987.1</v>
      </c>
      <c r="AF442" s="6"/>
      <c r="AG442" s="6"/>
      <c r="AH442" s="6">
        <f t="shared" si="148"/>
        <v>987.1</v>
      </c>
      <c r="AI442" s="6"/>
      <c r="AJ442" s="6"/>
      <c r="AK442" s="6">
        <f t="shared" si="149"/>
        <v>987.1</v>
      </c>
      <c r="AL442" s="6">
        <v>987.1</v>
      </c>
      <c r="AM442" s="6">
        <v>987.1</v>
      </c>
    </row>
    <row r="443" spans="1:43" ht="21" customHeight="1">
      <c r="A443" s="1" t="s">
        <v>19</v>
      </c>
      <c r="B443" s="23">
        <v>913</v>
      </c>
      <c r="C443" s="8" t="s">
        <v>200</v>
      </c>
      <c r="D443" s="8" t="s">
        <v>462</v>
      </c>
      <c r="E443" s="8" t="s">
        <v>20</v>
      </c>
      <c r="F443" s="6">
        <v>538.29999999999995</v>
      </c>
      <c r="G443" s="6"/>
      <c r="H443" s="6">
        <f t="shared" si="167"/>
        <v>538.29999999999995</v>
      </c>
      <c r="I443" s="6"/>
      <c r="J443" s="6">
        <f t="shared" si="153"/>
        <v>538.29999999999995</v>
      </c>
      <c r="K443" s="6"/>
      <c r="L443" s="6"/>
      <c r="M443" s="6">
        <f t="shared" si="152"/>
        <v>538.29999999999995</v>
      </c>
      <c r="N443" s="6"/>
      <c r="O443" s="6"/>
      <c r="P443" s="6">
        <f t="shared" si="161"/>
        <v>538.29999999999995</v>
      </c>
      <c r="Q443" s="6"/>
      <c r="R443" s="6"/>
      <c r="S443" s="6">
        <f t="shared" si="159"/>
        <v>538.29999999999995</v>
      </c>
      <c r="T443" s="6"/>
      <c r="U443" s="6"/>
      <c r="V443" s="6">
        <f t="shared" si="150"/>
        <v>538.29999999999995</v>
      </c>
      <c r="W443" s="6"/>
      <c r="X443" s="6"/>
      <c r="Y443" s="6">
        <f t="shared" si="147"/>
        <v>538.29999999999995</v>
      </c>
      <c r="Z443" s="6"/>
      <c r="AA443" s="6"/>
      <c r="AB443" s="6">
        <f t="shared" si="146"/>
        <v>538.29999999999995</v>
      </c>
      <c r="AC443" s="6"/>
      <c r="AD443" s="6"/>
      <c r="AE443" s="6">
        <f>AB443+AC443+AD443</f>
        <v>538.29999999999995</v>
      </c>
      <c r="AF443" s="6"/>
      <c r="AG443" s="6"/>
      <c r="AH443" s="6">
        <f t="shared" si="148"/>
        <v>538.29999999999995</v>
      </c>
      <c r="AI443" s="6"/>
      <c r="AJ443" s="6"/>
      <c r="AK443" s="6">
        <f t="shared" si="149"/>
        <v>538.29999999999995</v>
      </c>
      <c r="AL443" s="6"/>
      <c r="AM443" s="6"/>
    </row>
    <row r="444" spans="1:43" ht="33" customHeight="1">
      <c r="A444" s="5" t="s">
        <v>277</v>
      </c>
      <c r="B444" s="23" t="s">
        <v>81</v>
      </c>
      <c r="C444" s="8" t="s">
        <v>200</v>
      </c>
      <c r="D444" s="8" t="s">
        <v>462</v>
      </c>
      <c r="E444" s="8"/>
      <c r="F444" s="131">
        <f>F445+F446+F447</f>
        <v>6502.3</v>
      </c>
      <c r="G444" s="131">
        <f>SUM(G445:G447)</f>
        <v>0</v>
      </c>
      <c r="H444" s="131">
        <f t="shared" si="167"/>
        <v>6502.3</v>
      </c>
      <c r="I444" s="6">
        <f>SUM(I445:I447)</f>
        <v>0</v>
      </c>
      <c r="J444" s="6">
        <f>H444+I444</f>
        <v>6502.3</v>
      </c>
      <c r="K444" s="6">
        <f t="shared" ref="K444:AM444" si="168">SUM(K445:K447)</f>
        <v>0</v>
      </c>
      <c r="L444" s="6">
        <f t="shared" si="168"/>
        <v>0</v>
      </c>
      <c r="M444" s="6">
        <f>J444+K444+L444</f>
        <v>6502.3</v>
      </c>
      <c r="N444" s="6">
        <f t="shared" si="168"/>
        <v>0</v>
      </c>
      <c r="O444" s="6">
        <f t="shared" si="168"/>
        <v>0</v>
      </c>
      <c r="P444" s="6">
        <f>M444+N444+O444</f>
        <v>6502.3</v>
      </c>
      <c r="Q444" s="6">
        <f t="shared" si="168"/>
        <v>0</v>
      </c>
      <c r="R444" s="6">
        <v>0</v>
      </c>
      <c r="S444" s="6">
        <f>P444+Q444+R444</f>
        <v>6502.3</v>
      </c>
      <c r="T444" s="6">
        <f t="shared" si="168"/>
        <v>0</v>
      </c>
      <c r="U444" s="6">
        <f t="shared" si="168"/>
        <v>0</v>
      </c>
      <c r="V444" s="6">
        <f>S444+T444+U444</f>
        <v>6502.3</v>
      </c>
      <c r="W444" s="6">
        <f t="shared" si="168"/>
        <v>0</v>
      </c>
      <c r="X444" s="6">
        <f t="shared" si="168"/>
        <v>0</v>
      </c>
      <c r="Y444" s="6">
        <f>V444+W444+X444</f>
        <v>6502.3</v>
      </c>
      <c r="Z444" s="6">
        <f t="shared" si="168"/>
        <v>0</v>
      </c>
      <c r="AA444" s="6">
        <f t="shared" si="168"/>
        <v>0</v>
      </c>
      <c r="AB444" s="6">
        <f>Y444+Z444+AA444</f>
        <v>6502.3</v>
      </c>
      <c r="AC444" s="6">
        <f t="shared" si="168"/>
        <v>0</v>
      </c>
      <c r="AD444" s="6">
        <f t="shared" si="168"/>
        <v>0</v>
      </c>
      <c r="AE444" s="6">
        <f t="shared" si="168"/>
        <v>0</v>
      </c>
      <c r="AF444" s="6">
        <f t="shared" si="168"/>
        <v>0</v>
      </c>
      <c r="AG444" s="6">
        <f t="shared" si="168"/>
        <v>0</v>
      </c>
      <c r="AH444" s="6">
        <f>AE444+AF444+AG444</f>
        <v>0</v>
      </c>
      <c r="AI444" s="6">
        <f t="shared" si="168"/>
        <v>0</v>
      </c>
      <c r="AJ444" s="6">
        <f t="shared" si="168"/>
        <v>0</v>
      </c>
      <c r="AK444" s="6">
        <f>AH444+AI444+AJ444</f>
        <v>0</v>
      </c>
      <c r="AL444" s="131">
        <f t="shared" si="168"/>
        <v>5589.9</v>
      </c>
      <c r="AM444" s="131">
        <f t="shared" si="168"/>
        <v>5589.9</v>
      </c>
    </row>
    <row r="445" spans="1:43" ht="30" customHeight="1">
      <c r="A445" s="7" t="s">
        <v>128</v>
      </c>
      <c r="B445" s="23" t="s">
        <v>81</v>
      </c>
      <c r="C445" s="8" t="s">
        <v>200</v>
      </c>
      <c r="D445" s="8" t="s">
        <v>462</v>
      </c>
      <c r="E445" s="8" t="s">
        <v>9</v>
      </c>
      <c r="F445" s="6">
        <v>3080.3</v>
      </c>
      <c r="G445" s="6"/>
      <c r="H445" s="6">
        <f t="shared" si="167"/>
        <v>3080.3</v>
      </c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>
        <v>3170.9</v>
      </c>
      <c r="AM445" s="6">
        <v>3170.9</v>
      </c>
    </row>
    <row r="446" spans="1:43" ht="30.75" customHeight="1">
      <c r="A446" s="7" t="s">
        <v>10</v>
      </c>
      <c r="B446" s="23" t="s">
        <v>81</v>
      </c>
      <c r="C446" s="8" t="s">
        <v>200</v>
      </c>
      <c r="D446" s="8" t="s">
        <v>462</v>
      </c>
      <c r="E446" s="8" t="s">
        <v>11</v>
      </c>
      <c r="F446" s="6">
        <v>2419</v>
      </c>
      <c r="G446" s="6"/>
      <c r="H446" s="6">
        <f t="shared" si="167"/>
        <v>2419</v>
      </c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>
        <v>2419</v>
      </c>
      <c r="AM446" s="6">
        <v>2419</v>
      </c>
    </row>
    <row r="447" spans="1:43" ht="27" customHeight="1">
      <c r="A447" s="1" t="s">
        <v>19</v>
      </c>
      <c r="B447" s="23">
        <v>913</v>
      </c>
      <c r="C447" s="8" t="s">
        <v>200</v>
      </c>
      <c r="D447" s="8" t="s">
        <v>462</v>
      </c>
      <c r="E447" s="8" t="s">
        <v>20</v>
      </c>
      <c r="F447" s="6">
        <v>1003</v>
      </c>
      <c r="G447" s="6"/>
      <c r="H447" s="6">
        <f t="shared" si="167"/>
        <v>1003</v>
      </c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</row>
    <row r="448" spans="1:43" ht="33.75" hidden="1" customHeight="1">
      <c r="A448" s="5" t="s">
        <v>231</v>
      </c>
      <c r="B448" s="23">
        <v>913</v>
      </c>
      <c r="C448" s="8" t="s">
        <v>200</v>
      </c>
      <c r="D448" s="8" t="s">
        <v>462</v>
      </c>
      <c r="E448" s="8"/>
      <c r="F448" s="131"/>
      <c r="G448" s="131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131"/>
      <c r="AM448" s="131"/>
    </row>
    <row r="449" spans="1:39" ht="46.5" hidden="1" customHeight="1">
      <c r="A449" s="7" t="s">
        <v>128</v>
      </c>
      <c r="B449" s="23">
        <v>913</v>
      </c>
      <c r="C449" s="8" t="s">
        <v>200</v>
      </c>
      <c r="D449" s="8" t="s">
        <v>462</v>
      </c>
      <c r="E449" s="8" t="s">
        <v>9</v>
      </c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</row>
    <row r="450" spans="1:39" ht="21" hidden="1" customHeight="1">
      <c r="A450" s="7" t="s">
        <v>10</v>
      </c>
      <c r="B450" s="23">
        <v>913</v>
      </c>
      <c r="C450" s="8" t="s">
        <v>200</v>
      </c>
      <c r="D450" s="8" t="s">
        <v>462</v>
      </c>
      <c r="E450" s="8" t="s">
        <v>11</v>
      </c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</row>
    <row r="451" spans="1:39" ht="35.25" hidden="1" customHeight="1">
      <c r="A451" s="7" t="s">
        <v>426</v>
      </c>
      <c r="B451" s="23" t="s">
        <v>81</v>
      </c>
      <c r="C451" s="8" t="s">
        <v>200</v>
      </c>
      <c r="D451" s="8" t="s">
        <v>462</v>
      </c>
      <c r="E451" s="8" t="s">
        <v>11</v>
      </c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</row>
    <row r="452" spans="1:39" ht="21.75" hidden="1" customHeight="1">
      <c r="A452" s="1" t="s">
        <v>19</v>
      </c>
      <c r="B452" s="23">
        <v>913</v>
      </c>
      <c r="C452" s="8" t="s">
        <v>200</v>
      </c>
      <c r="D452" s="8" t="s">
        <v>462</v>
      </c>
      <c r="E452" s="8" t="s">
        <v>20</v>
      </c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</row>
    <row r="453" spans="1:39" ht="21.75" hidden="1" customHeight="1">
      <c r="A453" s="1" t="s">
        <v>376</v>
      </c>
      <c r="B453" s="23" t="s">
        <v>81</v>
      </c>
      <c r="C453" s="8" t="s">
        <v>200</v>
      </c>
      <c r="D453" s="8" t="s">
        <v>462</v>
      </c>
      <c r="E453" s="8"/>
      <c r="F453" s="6">
        <f>F454</f>
        <v>0</v>
      </c>
      <c r="G453" s="6"/>
      <c r="H453" s="6">
        <f t="shared" si="167"/>
        <v>0</v>
      </c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>
        <f>AL454</f>
        <v>0</v>
      </c>
      <c r="AM453" s="6">
        <f>AM454</f>
        <v>0</v>
      </c>
    </row>
    <row r="454" spans="1:39" ht="27" hidden="1" customHeight="1">
      <c r="A454" s="1" t="s">
        <v>91</v>
      </c>
      <c r="B454" s="23" t="s">
        <v>81</v>
      </c>
      <c r="C454" s="8" t="s">
        <v>200</v>
      </c>
      <c r="D454" s="8" t="s">
        <v>462</v>
      </c>
      <c r="E454" s="8" t="s">
        <v>27</v>
      </c>
      <c r="F454" s="6"/>
      <c r="G454" s="6"/>
      <c r="H454" s="6">
        <f t="shared" si="167"/>
        <v>0</v>
      </c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</row>
    <row r="455" spans="1:39" ht="50.25" hidden="1" customHeight="1">
      <c r="A455" s="165" t="s">
        <v>367</v>
      </c>
      <c r="B455" s="203">
        <v>913</v>
      </c>
      <c r="C455" s="181" t="s">
        <v>200</v>
      </c>
      <c r="D455" s="181" t="s">
        <v>160</v>
      </c>
      <c r="E455" s="181"/>
      <c r="F455" s="182">
        <f>F456</f>
        <v>0</v>
      </c>
      <c r="G455" s="182">
        <f>G456</f>
        <v>0</v>
      </c>
      <c r="H455" s="182">
        <f t="shared" si="167"/>
        <v>0</v>
      </c>
      <c r="I455" s="182"/>
      <c r="J455" s="182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>
        <f>X456</f>
        <v>0</v>
      </c>
      <c r="Y455" s="182">
        <f t="shared" si="147"/>
        <v>0</v>
      </c>
      <c r="Z455" s="182">
        <f>Z457</f>
        <v>0</v>
      </c>
      <c r="AA455" s="182"/>
      <c r="AB455" s="182">
        <f t="shared" si="146"/>
        <v>0</v>
      </c>
      <c r="AC455" s="182"/>
      <c r="AD455" s="182"/>
      <c r="AE455" s="182">
        <f t="shared" ref="AE455:AE462" si="169">AB455+AC455+AD455</f>
        <v>0</v>
      </c>
      <c r="AF455" s="182"/>
      <c r="AG455" s="182"/>
      <c r="AH455" s="182">
        <f t="shared" si="148"/>
        <v>0</v>
      </c>
      <c r="AI455" s="182"/>
      <c r="AJ455" s="182"/>
      <c r="AK455" s="182">
        <f t="shared" si="149"/>
        <v>0</v>
      </c>
      <c r="AL455" s="182">
        <f>AL456+AL464</f>
        <v>0</v>
      </c>
      <c r="AM455" s="182">
        <f>AM456+AM464</f>
        <v>0</v>
      </c>
    </row>
    <row r="456" spans="1:39" ht="33.75" hidden="1" customHeight="1">
      <c r="A456" s="7" t="s">
        <v>10</v>
      </c>
      <c r="B456" s="3" t="s">
        <v>81</v>
      </c>
      <c r="C456" s="4" t="s">
        <v>200</v>
      </c>
      <c r="D456" s="8" t="s">
        <v>160</v>
      </c>
      <c r="E456" s="8" t="s">
        <v>11</v>
      </c>
      <c r="F456" s="6"/>
      <c r="G456" s="6"/>
      <c r="H456" s="6">
        <f t="shared" si="167"/>
        <v>0</v>
      </c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>
        <f t="shared" si="147"/>
        <v>0</v>
      </c>
      <c r="Z456" s="6"/>
      <c r="AA456" s="6"/>
      <c r="AB456" s="6">
        <f t="shared" si="146"/>
        <v>0</v>
      </c>
      <c r="AC456" s="6"/>
      <c r="AD456" s="6"/>
      <c r="AE456" s="6">
        <f t="shared" si="169"/>
        <v>0</v>
      </c>
      <c r="AF456" s="6"/>
      <c r="AG456" s="6"/>
      <c r="AH456" s="6">
        <f t="shared" si="148"/>
        <v>0</v>
      </c>
      <c r="AI456" s="6"/>
      <c r="AJ456" s="6"/>
      <c r="AK456" s="6">
        <f t="shared" si="149"/>
        <v>0</v>
      </c>
      <c r="AL456" s="6"/>
      <c r="AM456" s="6"/>
    </row>
    <row r="457" spans="1:39" ht="62.25" customHeight="1">
      <c r="A457" s="165" t="s">
        <v>435</v>
      </c>
      <c r="B457" s="180" t="s">
        <v>81</v>
      </c>
      <c r="C457" s="181" t="s">
        <v>200</v>
      </c>
      <c r="D457" s="181" t="s">
        <v>162</v>
      </c>
      <c r="E457" s="181"/>
      <c r="F457" s="182">
        <f>F459+F460</f>
        <v>80</v>
      </c>
      <c r="G457" s="182">
        <f>G458+G460</f>
        <v>816</v>
      </c>
      <c r="H457" s="182">
        <f t="shared" si="167"/>
        <v>896</v>
      </c>
      <c r="I457" s="182"/>
      <c r="J457" s="182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>
        <f t="shared" si="147"/>
        <v>0</v>
      </c>
      <c r="Z457" s="182">
        <f>Z458</f>
        <v>0</v>
      </c>
      <c r="AA457" s="182"/>
      <c r="AB457" s="182">
        <f t="shared" si="146"/>
        <v>0</v>
      </c>
      <c r="AC457" s="182"/>
      <c r="AD457" s="182"/>
      <c r="AE457" s="182">
        <f t="shared" si="169"/>
        <v>0</v>
      </c>
      <c r="AF457" s="182"/>
      <c r="AG457" s="182"/>
      <c r="AH457" s="182">
        <f t="shared" si="148"/>
        <v>0</v>
      </c>
      <c r="AI457" s="182"/>
      <c r="AJ457" s="182"/>
      <c r="AK457" s="182">
        <f t="shared" si="149"/>
        <v>0</v>
      </c>
      <c r="AL457" s="182">
        <f>AL458</f>
        <v>0</v>
      </c>
      <c r="AM457" s="182">
        <f>AM458</f>
        <v>0</v>
      </c>
    </row>
    <row r="458" spans="1:39" ht="33.75" customHeight="1">
      <c r="A458" s="19" t="s">
        <v>409</v>
      </c>
      <c r="B458" s="25" t="s">
        <v>81</v>
      </c>
      <c r="C458" s="8" t="s">
        <v>200</v>
      </c>
      <c r="D458" s="8" t="s">
        <v>162</v>
      </c>
      <c r="E458" s="99">
        <v>200</v>
      </c>
      <c r="F458" s="6"/>
      <c r="G458" s="6">
        <v>800</v>
      </c>
      <c r="H458" s="6">
        <f t="shared" si="167"/>
        <v>800</v>
      </c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>
        <f t="shared" si="147"/>
        <v>0</v>
      </c>
      <c r="Z458" s="6"/>
      <c r="AA458" s="6"/>
      <c r="AB458" s="6">
        <f t="shared" si="146"/>
        <v>0</v>
      </c>
      <c r="AC458" s="6"/>
      <c r="AD458" s="6"/>
      <c r="AE458" s="6">
        <f t="shared" si="169"/>
        <v>0</v>
      </c>
      <c r="AF458" s="6"/>
      <c r="AG458" s="6"/>
      <c r="AH458" s="6">
        <f t="shared" si="148"/>
        <v>0</v>
      </c>
      <c r="AI458" s="6"/>
      <c r="AJ458" s="6"/>
      <c r="AK458" s="6">
        <f t="shared" si="149"/>
        <v>0</v>
      </c>
      <c r="AL458" s="6"/>
      <c r="AM458" s="6"/>
    </row>
    <row r="459" spans="1:39" ht="27.75" customHeight="1">
      <c r="A459" s="19" t="s">
        <v>410</v>
      </c>
      <c r="B459" s="25" t="s">
        <v>81</v>
      </c>
      <c r="C459" s="8" t="s">
        <v>200</v>
      </c>
      <c r="D459" s="8" t="s">
        <v>162</v>
      </c>
      <c r="E459" s="99">
        <v>200</v>
      </c>
      <c r="F459" s="6">
        <v>80</v>
      </c>
      <c r="G459" s="6"/>
      <c r="H459" s="6">
        <f t="shared" si="167"/>
        <v>80</v>
      </c>
      <c r="I459" s="6"/>
      <c r="J459" s="6"/>
      <c r="K459" s="6"/>
      <c r="L459" s="6"/>
      <c r="M459" s="6">
        <f t="shared" si="152"/>
        <v>0</v>
      </c>
      <c r="N459" s="6"/>
      <c r="O459" s="6">
        <f>O462</f>
        <v>0</v>
      </c>
      <c r="P459" s="6">
        <f t="shared" si="161"/>
        <v>0</v>
      </c>
      <c r="Q459" s="6"/>
      <c r="R459" s="6">
        <f>R462</f>
        <v>0</v>
      </c>
      <c r="S459" s="6">
        <f t="shared" si="159"/>
        <v>0</v>
      </c>
      <c r="T459" s="6"/>
      <c r="U459" s="6"/>
      <c r="V459" s="6">
        <f t="shared" si="150"/>
        <v>0</v>
      </c>
      <c r="W459" s="6"/>
      <c r="X459" s="6"/>
      <c r="Y459" s="6">
        <f t="shared" si="147"/>
        <v>0</v>
      </c>
      <c r="Z459" s="6">
        <f>Z460</f>
        <v>0</v>
      </c>
      <c r="AA459" s="6"/>
      <c r="AB459" s="6">
        <f t="shared" si="146"/>
        <v>0</v>
      </c>
      <c r="AC459" s="6"/>
      <c r="AD459" s="6"/>
      <c r="AE459" s="6">
        <f t="shared" si="169"/>
        <v>0</v>
      </c>
      <c r="AF459" s="6"/>
      <c r="AG459" s="6"/>
      <c r="AH459" s="6">
        <f t="shared" si="148"/>
        <v>0</v>
      </c>
      <c r="AI459" s="6"/>
      <c r="AJ459" s="6"/>
      <c r="AK459" s="6">
        <f t="shared" si="149"/>
        <v>0</v>
      </c>
      <c r="AL459" s="6"/>
      <c r="AM459" s="6"/>
    </row>
    <row r="460" spans="1:39" ht="25.5" customHeight="1">
      <c r="A460" s="19" t="s">
        <v>411</v>
      </c>
      <c r="B460" s="25" t="s">
        <v>81</v>
      </c>
      <c r="C460" s="8" t="s">
        <v>200</v>
      </c>
      <c r="D460" s="8" t="s">
        <v>162</v>
      </c>
      <c r="E460" s="99">
        <v>200</v>
      </c>
      <c r="F460" s="6"/>
      <c r="G460" s="6">
        <v>16</v>
      </c>
      <c r="H460" s="6">
        <f t="shared" si="167"/>
        <v>16</v>
      </c>
      <c r="I460" s="6"/>
      <c r="J460" s="6"/>
      <c r="K460" s="6"/>
      <c r="L460" s="6"/>
      <c r="M460" s="6">
        <f t="shared" si="152"/>
        <v>0</v>
      </c>
      <c r="N460" s="6">
        <f>N461</f>
        <v>0</v>
      </c>
      <c r="O460" s="6"/>
      <c r="P460" s="6">
        <f t="shared" si="161"/>
        <v>0</v>
      </c>
      <c r="Q460" s="6"/>
      <c r="R460" s="6"/>
      <c r="S460" s="6">
        <f t="shared" si="159"/>
        <v>0</v>
      </c>
      <c r="T460" s="6"/>
      <c r="U460" s="6"/>
      <c r="V460" s="6">
        <f t="shared" si="150"/>
        <v>0</v>
      </c>
      <c r="W460" s="6"/>
      <c r="X460" s="6"/>
      <c r="Y460" s="6">
        <f t="shared" si="147"/>
        <v>0</v>
      </c>
      <c r="Z460" s="6">
        <f>Z461</f>
        <v>0</v>
      </c>
      <c r="AA460" s="6"/>
      <c r="AB460" s="6">
        <f t="shared" si="146"/>
        <v>0</v>
      </c>
      <c r="AC460" s="6"/>
      <c r="AD460" s="6"/>
      <c r="AE460" s="6">
        <f t="shared" si="169"/>
        <v>0</v>
      </c>
      <c r="AF460" s="6"/>
      <c r="AG460" s="6"/>
      <c r="AH460" s="6">
        <f t="shared" si="148"/>
        <v>0</v>
      </c>
      <c r="AI460" s="6"/>
      <c r="AJ460" s="6"/>
      <c r="AK460" s="6">
        <f t="shared" si="149"/>
        <v>0</v>
      </c>
      <c r="AL460" s="6"/>
      <c r="AM460" s="6"/>
    </row>
    <row r="461" spans="1:39" ht="33.75" hidden="1" customHeight="1">
      <c r="A461" s="1"/>
      <c r="B461" s="23"/>
      <c r="C461" s="8"/>
      <c r="D461" s="8"/>
      <c r="E461" s="8"/>
      <c r="F461" s="6"/>
      <c r="G461" s="6"/>
      <c r="H461" s="6">
        <f t="shared" si="167"/>
        <v>0</v>
      </c>
      <c r="I461" s="6"/>
      <c r="J461" s="6"/>
      <c r="K461" s="6"/>
      <c r="L461" s="6"/>
      <c r="M461" s="6">
        <f t="shared" si="152"/>
        <v>0</v>
      </c>
      <c r="N461" s="6"/>
      <c r="O461" s="6"/>
      <c r="P461" s="6">
        <f t="shared" si="161"/>
        <v>0</v>
      </c>
      <c r="Q461" s="6"/>
      <c r="R461" s="6"/>
      <c r="S461" s="6">
        <f t="shared" si="159"/>
        <v>0</v>
      </c>
      <c r="T461" s="6"/>
      <c r="U461" s="6"/>
      <c r="V461" s="6">
        <f t="shared" si="150"/>
        <v>0</v>
      </c>
      <c r="W461" s="6"/>
      <c r="X461" s="6"/>
      <c r="Y461" s="6">
        <f t="shared" si="147"/>
        <v>0</v>
      </c>
      <c r="Z461" s="6"/>
      <c r="AA461" s="6"/>
      <c r="AB461" s="6">
        <f t="shared" si="146"/>
        <v>0</v>
      </c>
      <c r="AC461" s="6"/>
      <c r="AD461" s="6"/>
      <c r="AE461" s="6">
        <f t="shared" si="169"/>
        <v>0</v>
      </c>
      <c r="AF461" s="6"/>
      <c r="AG461" s="6"/>
      <c r="AH461" s="6">
        <f t="shared" si="148"/>
        <v>0</v>
      </c>
      <c r="AI461" s="6"/>
      <c r="AJ461" s="6"/>
      <c r="AK461" s="6">
        <f t="shared" si="149"/>
        <v>0</v>
      </c>
      <c r="AL461" s="6"/>
      <c r="AM461" s="6"/>
    </row>
    <row r="462" spans="1:39" ht="33.75" hidden="1" customHeight="1">
      <c r="A462" s="1"/>
      <c r="B462" s="23"/>
      <c r="C462" s="8"/>
      <c r="D462" s="8"/>
      <c r="E462" s="8"/>
      <c r="F462" s="6"/>
      <c r="G462" s="6"/>
      <c r="H462" s="6">
        <f t="shared" si="167"/>
        <v>0</v>
      </c>
      <c r="I462" s="6"/>
      <c r="J462" s="6"/>
      <c r="K462" s="6"/>
      <c r="L462" s="6"/>
      <c r="M462" s="6"/>
      <c r="N462" s="6"/>
      <c r="O462" s="6"/>
      <c r="P462" s="6">
        <f t="shared" si="161"/>
        <v>0</v>
      </c>
      <c r="Q462" s="6"/>
      <c r="R462" s="6"/>
      <c r="S462" s="6">
        <f t="shared" si="159"/>
        <v>0</v>
      </c>
      <c r="T462" s="6"/>
      <c r="U462" s="6"/>
      <c r="V462" s="6">
        <f t="shared" si="150"/>
        <v>0</v>
      </c>
      <c r="W462" s="6"/>
      <c r="X462" s="6"/>
      <c r="Y462" s="6">
        <f t="shared" si="147"/>
        <v>0</v>
      </c>
      <c r="Z462" s="6"/>
      <c r="AA462" s="6"/>
      <c r="AB462" s="6">
        <f t="shared" si="146"/>
        <v>0</v>
      </c>
      <c r="AC462" s="6"/>
      <c r="AD462" s="6"/>
      <c r="AE462" s="6">
        <f t="shared" si="169"/>
        <v>0</v>
      </c>
      <c r="AF462" s="6"/>
      <c r="AG462" s="6"/>
      <c r="AH462" s="6">
        <f t="shared" si="148"/>
        <v>0</v>
      </c>
      <c r="AI462" s="6"/>
      <c r="AJ462" s="6"/>
      <c r="AK462" s="6">
        <f t="shared" si="149"/>
        <v>0</v>
      </c>
      <c r="AL462" s="6"/>
      <c r="AM462" s="6"/>
    </row>
    <row r="463" spans="1:39" ht="33.75" hidden="1" customHeight="1">
      <c r="A463" s="1"/>
      <c r="B463" s="3"/>
      <c r="C463" s="4"/>
      <c r="D463" s="8"/>
      <c r="E463" s="8"/>
      <c r="F463" s="6"/>
      <c r="G463" s="6"/>
      <c r="H463" s="6">
        <f t="shared" si="167"/>
        <v>0</v>
      </c>
      <c r="I463" s="6"/>
      <c r="J463" s="6"/>
      <c r="K463" s="6"/>
      <c r="L463" s="6"/>
      <c r="M463" s="6">
        <f t="shared" si="152"/>
        <v>0</v>
      </c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>
        <f t="shared" si="146"/>
        <v>0</v>
      </c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</row>
    <row r="464" spans="1:39" ht="33" hidden="1" customHeight="1">
      <c r="A464" s="7"/>
      <c r="B464" s="3"/>
      <c r="C464" s="4"/>
      <c r="D464" s="8"/>
      <c r="E464" s="8"/>
      <c r="F464" s="6"/>
      <c r="G464" s="6"/>
      <c r="H464" s="6">
        <f t="shared" si="167"/>
        <v>0</v>
      </c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</row>
    <row r="465" spans="1:39" ht="23.25" customHeight="1">
      <c r="A465" s="58" t="s">
        <v>326</v>
      </c>
      <c r="B465" s="79"/>
      <c r="C465" s="253"/>
      <c r="D465" s="59"/>
      <c r="E465" s="59"/>
      <c r="F465" s="24"/>
      <c r="G465" s="24">
        <f>G466</f>
        <v>48.4</v>
      </c>
      <c r="H465" s="24">
        <f t="shared" si="167"/>
        <v>48.4</v>
      </c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129">
        <f>AL466+AL468+AL471+AL474+AL477+AL480</f>
        <v>48.4</v>
      </c>
      <c r="AM465" s="129">
        <f>AM466+AM468+AM471+AM474+AM477+AM480</f>
        <v>48.4</v>
      </c>
    </row>
    <row r="466" spans="1:39" ht="58.5" customHeight="1">
      <c r="A466" s="162" t="s">
        <v>366</v>
      </c>
      <c r="B466" s="152" t="s">
        <v>81</v>
      </c>
      <c r="C466" s="132" t="s">
        <v>200</v>
      </c>
      <c r="D466" s="132" t="s">
        <v>180</v>
      </c>
      <c r="E466" s="132"/>
      <c r="F466" s="131"/>
      <c r="G466" s="131">
        <f>G467</f>
        <v>48.4</v>
      </c>
      <c r="H466" s="131">
        <f t="shared" si="167"/>
        <v>48.4</v>
      </c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  <c r="AA466" s="131"/>
      <c r="AB466" s="131"/>
      <c r="AC466" s="131"/>
      <c r="AD466" s="131"/>
      <c r="AE466" s="131"/>
      <c r="AF466" s="131"/>
      <c r="AG466" s="131"/>
      <c r="AH466" s="131"/>
      <c r="AI466" s="131"/>
      <c r="AJ466" s="131"/>
      <c r="AK466" s="131"/>
      <c r="AL466" s="131">
        <f t="shared" ref="AL466:AM466" si="170">AL467</f>
        <v>48.4</v>
      </c>
      <c r="AM466" s="131">
        <f t="shared" si="170"/>
        <v>48.4</v>
      </c>
    </row>
    <row r="467" spans="1:39" ht="32.25" customHeight="1">
      <c r="A467" s="1" t="s">
        <v>8</v>
      </c>
      <c r="B467" s="23" t="s">
        <v>81</v>
      </c>
      <c r="C467" s="4" t="s">
        <v>200</v>
      </c>
      <c r="D467" s="8" t="s">
        <v>180</v>
      </c>
      <c r="E467" s="8" t="s">
        <v>9</v>
      </c>
      <c r="F467" s="6"/>
      <c r="G467" s="6">
        <v>48.4</v>
      </c>
      <c r="H467" s="6">
        <f t="shared" si="167"/>
        <v>48.4</v>
      </c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>
        <v>48.4</v>
      </c>
      <c r="AM467" s="6">
        <v>48.4</v>
      </c>
    </row>
    <row r="468" spans="1:39" ht="32.25" hidden="1" customHeight="1">
      <c r="A468" s="5" t="s">
        <v>229</v>
      </c>
      <c r="B468" s="23" t="s">
        <v>81</v>
      </c>
      <c r="C468" s="8" t="s">
        <v>200</v>
      </c>
      <c r="D468" s="8" t="s">
        <v>155</v>
      </c>
      <c r="E468" s="8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131">
        <f>AL469+AL470</f>
        <v>0</v>
      </c>
      <c r="AM468" s="131">
        <f>AM469+AM470</f>
        <v>0</v>
      </c>
    </row>
    <row r="469" spans="1:39" ht="32.25" hidden="1" customHeight="1">
      <c r="A469" s="7" t="s">
        <v>128</v>
      </c>
      <c r="B469" s="23" t="s">
        <v>81</v>
      </c>
      <c r="C469" s="8" t="s">
        <v>200</v>
      </c>
      <c r="D469" s="8" t="s">
        <v>155</v>
      </c>
      <c r="E469" s="8" t="s">
        <v>9</v>
      </c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</row>
    <row r="470" spans="1:39" ht="32.25" hidden="1" customHeight="1">
      <c r="A470" s="7" t="s">
        <v>10</v>
      </c>
      <c r="B470" s="23" t="s">
        <v>81</v>
      </c>
      <c r="C470" s="8" t="s">
        <v>200</v>
      </c>
      <c r="D470" s="8" t="s">
        <v>155</v>
      </c>
      <c r="E470" s="8" t="s">
        <v>11</v>
      </c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</row>
    <row r="471" spans="1:39" ht="32.25" hidden="1" customHeight="1">
      <c r="A471" s="5" t="s">
        <v>230</v>
      </c>
      <c r="B471" s="23" t="s">
        <v>81</v>
      </c>
      <c r="C471" s="8" t="s">
        <v>200</v>
      </c>
      <c r="D471" s="8" t="s">
        <v>155</v>
      </c>
      <c r="E471" s="8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131">
        <f>AL472+AL473</f>
        <v>0</v>
      </c>
      <c r="AM471" s="131">
        <f>AM472+AM473</f>
        <v>0</v>
      </c>
    </row>
    <row r="472" spans="1:39" ht="39" hidden="1" customHeight="1">
      <c r="A472" s="7" t="s">
        <v>128</v>
      </c>
      <c r="B472" s="23" t="s">
        <v>81</v>
      </c>
      <c r="C472" s="8" t="s">
        <v>200</v>
      </c>
      <c r="D472" s="8" t="s">
        <v>155</v>
      </c>
      <c r="E472" s="8" t="s">
        <v>9</v>
      </c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</row>
    <row r="473" spans="1:39" ht="32.25" hidden="1" customHeight="1">
      <c r="A473" s="7" t="s">
        <v>10</v>
      </c>
      <c r="B473" s="23" t="s">
        <v>81</v>
      </c>
      <c r="C473" s="8" t="s">
        <v>200</v>
      </c>
      <c r="D473" s="8" t="s">
        <v>155</v>
      </c>
      <c r="E473" s="8" t="s">
        <v>11</v>
      </c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</row>
    <row r="474" spans="1:39" ht="32.25" hidden="1" customHeight="1">
      <c r="A474" s="5" t="s">
        <v>277</v>
      </c>
      <c r="B474" s="23" t="s">
        <v>81</v>
      </c>
      <c r="C474" s="8" t="s">
        <v>200</v>
      </c>
      <c r="D474" s="8" t="s">
        <v>155</v>
      </c>
      <c r="E474" s="8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131">
        <f>AL475+AL476</f>
        <v>0</v>
      </c>
      <c r="AM474" s="131">
        <f>AM475+AM476</f>
        <v>0</v>
      </c>
    </row>
    <row r="475" spans="1:39" ht="32.25" hidden="1" customHeight="1">
      <c r="A475" s="7" t="s">
        <v>128</v>
      </c>
      <c r="B475" s="23" t="s">
        <v>81</v>
      </c>
      <c r="C475" s="8" t="s">
        <v>200</v>
      </c>
      <c r="D475" s="8" t="s">
        <v>155</v>
      </c>
      <c r="E475" s="8" t="s">
        <v>9</v>
      </c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</row>
    <row r="476" spans="1:39" ht="32.25" hidden="1" customHeight="1">
      <c r="A476" s="7" t="s">
        <v>10</v>
      </c>
      <c r="B476" s="23" t="s">
        <v>81</v>
      </c>
      <c r="C476" s="8" t="s">
        <v>200</v>
      </c>
      <c r="D476" s="8" t="s">
        <v>155</v>
      </c>
      <c r="E476" s="8" t="s">
        <v>11</v>
      </c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</row>
    <row r="477" spans="1:39" ht="32.25" hidden="1" customHeight="1">
      <c r="A477" s="5" t="s">
        <v>231</v>
      </c>
      <c r="B477" s="23">
        <v>913</v>
      </c>
      <c r="C477" s="8" t="s">
        <v>200</v>
      </c>
      <c r="D477" s="8" t="s">
        <v>155</v>
      </c>
      <c r="E477" s="8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131"/>
      <c r="AM477" s="131"/>
    </row>
    <row r="478" spans="1:39" ht="32.25" hidden="1" customHeight="1">
      <c r="A478" s="7" t="s">
        <v>128</v>
      </c>
      <c r="B478" s="23">
        <v>913</v>
      </c>
      <c r="C478" s="8" t="s">
        <v>200</v>
      </c>
      <c r="D478" s="8" t="s">
        <v>155</v>
      </c>
      <c r="E478" s="8" t="s">
        <v>9</v>
      </c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</row>
    <row r="479" spans="1:39" ht="32.25" hidden="1" customHeight="1">
      <c r="A479" s="7" t="s">
        <v>10</v>
      </c>
      <c r="B479" s="23">
        <v>913</v>
      </c>
      <c r="C479" s="8" t="s">
        <v>200</v>
      </c>
      <c r="D479" s="8" t="s">
        <v>155</v>
      </c>
      <c r="E479" s="8" t="s">
        <v>11</v>
      </c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</row>
    <row r="480" spans="1:39" ht="32.25" hidden="1" customHeight="1">
      <c r="A480" s="1" t="s">
        <v>91</v>
      </c>
      <c r="B480" s="23" t="s">
        <v>81</v>
      </c>
      <c r="C480" s="8" t="s">
        <v>200</v>
      </c>
      <c r="D480" s="8" t="s">
        <v>431</v>
      </c>
      <c r="E480" s="8" t="s">
        <v>27</v>
      </c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</row>
    <row r="481" spans="1:43" ht="18.75" customHeight="1">
      <c r="A481" s="1"/>
      <c r="B481" s="23"/>
      <c r="C481" s="4"/>
      <c r="D481" s="8"/>
      <c r="E481" s="8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</row>
    <row r="482" spans="1:43" s="53" customFormat="1" ht="33.75" customHeight="1">
      <c r="A482" s="65" t="s">
        <v>57</v>
      </c>
      <c r="B482" s="82">
        <v>913</v>
      </c>
      <c r="C482" s="56" t="s">
        <v>58</v>
      </c>
      <c r="D482" s="56"/>
      <c r="E482" s="56"/>
      <c r="F482" s="130">
        <f>F483+F497</f>
        <v>0</v>
      </c>
      <c r="G482" s="130">
        <f>G483</f>
        <v>0</v>
      </c>
      <c r="H482" s="124">
        <f t="shared" si="167"/>
        <v>0</v>
      </c>
      <c r="I482" s="26">
        <f>I483+I497+I506</f>
        <v>0</v>
      </c>
      <c r="J482" s="26">
        <f t="shared" si="153"/>
        <v>0</v>
      </c>
      <c r="K482" s="26">
        <f>K483+K497+K506</f>
        <v>0</v>
      </c>
      <c r="L482" s="26">
        <f>L483+L497+L506</f>
        <v>0</v>
      </c>
      <c r="M482" s="26">
        <f t="shared" si="152"/>
        <v>0</v>
      </c>
      <c r="N482" s="26">
        <f>N483+N497+N506</f>
        <v>0</v>
      </c>
      <c r="O482" s="26">
        <f>O483+O497+O506</f>
        <v>0</v>
      </c>
      <c r="P482" s="26">
        <f>P483</f>
        <v>0</v>
      </c>
      <c r="Q482" s="26">
        <f>Q483+Q497+Q506</f>
        <v>0</v>
      </c>
      <c r="R482" s="26">
        <f>R483+R497+R506</f>
        <v>0</v>
      </c>
      <c r="S482" s="26">
        <f>S483</f>
        <v>0</v>
      </c>
      <c r="T482" s="26">
        <f>T483+T497+T506</f>
        <v>0</v>
      </c>
      <c r="U482" s="26">
        <f>U483</f>
        <v>0</v>
      </c>
      <c r="V482" s="26">
        <f t="shared" si="150"/>
        <v>0</v>
      </c>
      <c r="W482" s="26">
        <f>W483+W497+W506</f>
        <v>0</v>
      </c>
      <c r="X482" s="26">
        <f>X483+X497+X506</f>
        <v>0</v>
      </c>
      <c r="Y482" s="26">
        <f t="shared" si="147"/>
        <v>0</v>
      </c>
      <c r="Z482" s="26">
        <f>Z483+Z497+Z506</f>
        <v>0</v>
      </c>
      <c r="AA482" s="26">
        <f>AA483+AA497+AA506</f>
        <v>0</v>
      </c>
      <c r="AB482" s="124">
        <f t="shared" si="146"/>
        <v>0</v>
      </c>
      <c r="AC482" s="26">
        <f>AC483+AC497+AC506</f>
        <v>0</v>
      </c>
      <c r="AD482" s="26">
        <f>AD483+AD497+AD506</f>
        <v>0</v>
      </c>
      <c r="AE482" s="26">
        <f>AE483+AE497+AE506</f>
        <v>0</v>
      </c>
      <c r="AF482" s="26">
        <f>AF483+AF497+AF506</f>
        <v>0</v>
      </c>
      <c r="AG482" s="26">
        <f>AG483+AG497+AG506</f>
        <v>0</v>
      </c>
      <c r="AH482" s="26">
        <f t="shared" si="148"/>
        <v>0</v>
      </c>
      <c r="AI482" s="26">
        <f>AI483+AI497+AI506</f>
        <v>0</v>
      </c>
      <c r="AJ482" s="26">
        <f>AJ483+AJ497+AJ506</f>
        <v>0</v>
      </c>
      <c r="AK482" s="26">
        <f t="shared" si="149"/>
        <v>0</v>
      </c>
      <c r="AL482" s="130">
        <f>AL483+AL497+AL506+AL512</f>
        <v>562.79999999999995</v>
      </c>
      <c r="AM482" s="130">
        <f>AM483+AM497+AM506+AM512</f>
        <v>0</v>
      </c>
      <c r="AO482" s="118"/>
    </row>
    <row r="483" spans="1:43" ht="21" customHeight="1">
      <c r="A483" s="65" t="s">
        <v>88</v>
      </c>
      <c r="B483" s="82">
        <v>913</v>
      </c>
      <c r="C483" s="56" t="s">
        <v>58</v>
      </c>
      <c r="D483" s="56"/>
      <c r="E483" s="56"/>
      <c r="F483" s="130">
        <f>F491+F494</f>
        <v>0</v>
      </c>
      <c r="G483" s="130">
        <f>G484+G491+G494+G497+G506</f>
        <v>0</v>
      </c>
      <c r="H483" s="26">
        <f t="shared" si="167"/>
        <v>0</v>
      </c>
      <c r="I483" s="26">
        <f>I484+I491+I494</f>
        <v>0</v>
      </c>
      <c r="J483" s="26">
        <f t="shared" si="153"/>
        <v>0</v>
      </c>
      <c r="K483" s="26">
        <f t="shared" ref="K483:AM483" si="171">K484+K491+K494</f>
        <v>0</v>
      </c>
      <c r="L483" s="26">
        <f t="shared" si="171"/>
        <v>0</v>
      </c>
      <c r="M483" s="26">
        <f t="shared" si="152"/>
        <v>0</v>
      </c>
      <c r="N483" s="26">
        <f t="shared" si="171"/>
        <v>0</v>
      </c>
      <c r="O483" s="26">
        <f t="shared" si="171"/>
        <v>0</v>
      </c>
      <c r="P483" s="26">
        <f t="shared" si="161"/>
        <v>0</v>
      </c>
      <c r="Q483" s="26">
        <f t="shared" si="171"/>
        <v>0</v>
      </c>
      <c r="R483" s="26">
        <f t="shared" si="171"/>
        <v>0</v>
      </c>
      <c r="S483" s="26">
        <f t="shared" si="159"/>
        <v>0</v>
      </c>
      <c r="T483" s="26">
        <f t="shared" si="171"/>
        <v>0</v>
      </c>
      <c r="U483" s="26">
        <f>U484+U491+U497+U506</f>
        <v>0</v>
      </c>
      <c r="V483" s="26">
        <f t="shared" si="150"/>
        <v>0</v>
      </c>
      <c r="W483" s="26">
        <f t="shared" si="171"/>
        <v>0</v>
      </c>
      <c r="X483" s="26">
        <f t="shared" si="171"/>
        <v>0</v>
      </c>
      <c r="Y483" s="26">
        <f t="shared" si="147"/>
        <v>0</v>
      </c>
      <c r="Z483" s="26">
        <f t="shared" si="171"/>
        <v>0</v>
      </c>
      <c r="AA483" s="26">
        <f t="shared" si="171"/>
        <v>0</v>
      </c>
      <c r="AB483" s="26">
        <f t="shared" ref="AB483:AB563" si="172">Y483+Z483+AA483</f>
        <v>0</v>
      </c>
      <c r="AC483" s="26">
        <f t="shared" si="171"/>
        <v>0</v>
      </c>
      <c r="AD483" s="26">
        <f t="shared" si="171"/>
        <v>0</v>
      </c>
      <c r="AE483" s="26">
        <f t="shared" si="171"/>
        <v>0</v>
      </c>
      <c r="AF483" s="26">
        <f t="shared" si="171"/>
        <v>0</v>
      </c>
      <c r="AG483" s="26">
        <f t="shared" si="171"/>
        <v>0</v>
      </c>
      <c r="AH483" s="26">
        <f t="shared" si="148"/>
        <v>0</v>
      </c>
      <c r="AI483" s="26">
        <f t="shared" si="171"/>
        <v>0</v>
      </c>
      <c r="AJ483" s="26">
        <f t="shared" si="171"/>
        <v>0</v>
      </c>
      <c r="AK483" s="26">
        <f t="shared" si="149"/>
        <v>0</v>
      </c>
      <c r="AL483" s="130">
        <f t="shared" si="171"/>
        <v>562.79999999999995</v>
      </c>
      <c r="AM483" s="130">
        <f t="shared" si="171"/>
        <v>0</v>
      </c>
    </row>
    <row r="484" spans="1:43" ht="33.75" hidden="1" customHeight="1">
      <c r="A484" s="13" t="s">
        <v>198</v>
      </c>
      <c r="B484" s="23">
        <v>913</v>
      </c>
      <c r="C484" s="8" t="s">
        <v>58</v>
      </c>
      <c r="D484" s="8" t="s">
        <v>167</v>
      </c>
      <c r="E484" s="8"/>
      <c r="F484" s="131">
        <f>F485+F486+F487</f>
        <v>0</v>
      </c>
      <c r="G484" s="131">
        <f>G485+G486+G487</f>
        <v>0</v>
      </c>
      <c r="H484" s="6">
        <f t="shared" si="167"/>
        <v>0</v>
      </c>
      <c r="I484" s="6">
        <f>I485+I487+I489</f>
        <v>0</v>
      </c>
      <c r="J484" s="6">
        <f t="shared" si="153"/>
        <v>0</v>
      </c>
      <c r="K484" s="6">
        <f>K485+K487+K489</f>
        <v>0</v>
      </c>
      <c r="L484" s="6">
        <f>L485+L487+L489</f>
        <v>0</v>
      </c>
      <c r="M484" s="6">
        <f t="shared" si="152"/>
        <v>0</v>
      </c>
      <c r="N484" s="6">
        <f>N485+N487+N489</f>
        <v>0</v>
      </c>
      <c r="O484" s="6">
        <f>O485+O487+O489</f>
        <v>0</v>
      </c>
      <c r="P484" s="6">
        <f t="shared" si="161"/>
        <v>0</v>
      </c>
      <c r="Q484" s="6">
        <f>Q485+Q487+Q489</f>
        <v>0</v>
      </c>
      <c r="R484" s="6">
        <f>R485+R487+R489</f>
        <v>0</v>
      </c>
      <c r="S484" s="6">
        <f t="shared" si="159"/>
        <v>0</v>
      </c>
      <c r="T484" s="6">
        <f>T485+T487+T489</f>
        <v>0</v>
      </c>
      <c r="U484" s="6">
        <f>U485+U487+U489</f>
        <v>0</v>
      </c>
      <c r="V484" s="6">
        <f t="shared" si="150"/>
        <v>0</v>
      </c>
      <c r="W484" s="6">
        <f>W485+W487+W489</f>
        <v>0</v>
      </c>
      <c r="X484" s="6">
        <f>X485+X487+X489</f>
        <v>0</v>
      </c>
      <c r="Y484" s="6">
        <f t="shared" si="147"/>
        <v>0</v>
      </c>
      <c r="Z484" s="6">
        <f>Z485+Z487+Z489</f>
        <v>0</v>
      </c>
      <c r="AA484" s="6">
        <f>AA485+AA487+AA489</f>
        <v>0</v>
      </c>
      <c r="AB484" s="6">
        <f t="shared" si="172"/>
        <v>0</v>
      </c>
      <c r="AC484" s="6">
        <f>AC485+AC487+AC489</f>
        <v>0</v>
      </c>
      <c r="AD484" s="6">
        <f>AD485+AD487+AD489</f>
        <v>0</v>
      </c>
      <c r="AE484" s="6">
        <f t="shared" ref="AE484:AE510" si="173">AB484+AC484+AD484</f>
        <v>0</v>
      </c>
      <c r="AF484" s="6">
        <f>AF485+AF487+AF489</f>
        <v>0</v>
      </c>
      <c r="AG484" s="6">
        <f>AG485+AG487+AG489</f>
        <v>0</v>
      </c>
      <c r="AH484" s="6">
        <f t="shared" si="148"/>
        <v>0</v>
      </c>
      <c r="AI484" s="6">
        <f>AI485+AI487+AI489</f>
        <v>0</v>
      </c>
      <c r="AJ484" s="6">
        <f>AJ485+AJ487+AJ489</f>
        <v>0</v>
      </c>
      <c r="AK484" s="6">
        <f t="shared" si="149"/>
        <v>0</v>
      </c>
      <c r="AL484" s="131">
        <f>AL485+AL487+AL489</f>
        <v>0</v>
      </c>
      <c r="AM484" s="131">
        <f>AM485+AM487+AM489</f>
        <v>0</v>
      </c>
    </row>
    <row r="485" spans="1:43" ht="21" hidden="1" customHeight="1">
      <c r="A485" s="120" t="s">
        <v>10</v>
      </c>
      <c r="B485" s="23">
        <v>913</v>
      </c>
      <c r="C485" s="8" t="s">
        <v>58</v>
      </c>
      <c r="D485" s="8" t="s">
        <v>167</v>
      </c>
      <c r="E485" s="8" t="s">
        <v>11</v>
      </c>
      <c r="F485" s="131"/>
      <c r="G485" s="131"/>
      <c r="H485" s="6">
        <f t="shared" si="167"/>
        <v>0</v>
      </c>
      <c r="I485" s="6"/>
      <c r="J485" s="6">
        <f t="shared" si="153"/>
        <v>0</v>
      </c>
      <c r="K485" s="6"/>
      <c r="L485" s="6"/>
      <c r="M485" s="6">
        <f t="shared" si="152"/>
        <v>0</v>
      </c>
      <c r="N485" s="6"/>
      <c r="O485" s="6"/>
      <c r="P485" s="6">
        <f t="shared" si="161"/>
        <v>0</v>
      </c>
      <c r="Q485" s="6"/>
      <c r="R485" s="6"/>
      <c r="S485" s="6">
        <f t="shared" si="159"/>
        <v>0</v>
      </c>
      <c r="T485" s="6"/>
      <c r="U485" s="6"/>
      <c r="V485" s="6">
        <f t="shared" si="150"/>
        <v>0</v>
      </c>
      <c r="W485" s="6"/>
      <c r="X485" s="6"/>
      <c r="Y485" s="6">
        <f t="shared" si="147"/>
        <v>0</v>
      </c>
      <c r="Z485" s="6"/>
      <c r="AA485" s="6"/>
      <c r="AB485" s="6">
        <f t="shared" si="172"/>
        <v>0</v>
      </c>
      <c r="AC485" s="6"/>
      <c r="AD485" s="6"/>
      <c r="AE485" s="6">
        <f t="shared" si="173"/>
        <v>0</v>
      </c>
      <c r="AF485" s="6"/>
      <c r="AG485" s="6"/>
      <c r="AH485" s="6">
        <f t="shared" si="148"/>
        <v>0</v>
      </c>
      <c r="AI485" s="6"/>
      <c r="AJ485" s="6"/>
      <c r="AK485" s="6">
        <f t="shared" si="149"/>
        <v>0</v>
      </c>
      <c r="AL485" s="131"/>
      <c r="AM485" s="131"/>
    </row>
    <row r="486" spans="1:43" ht="21" hidden="1" customHeight="1">
      <c r="A486" s="120" t="s">
        <v>10</v>
      </c>
      <c r="B486" s="23">
        <v>913</v>
      </c>
      <c r="C486" s="8" t="s">
        <v>58</v>
      </c>
      <c r="D486" s="8" t="s">
        <v>168</v>
      </c>
      <c r="E486" s="8" t="s">
        <v>11</v>
      </c>
      <c r="F486" s="131"/>
      <c r="G486" s="131"/>
      <c r="H486" s="6">
        <f t="shared" si="167"/>
        <v>0</v>
      </c>
      <c r="I486" s="6"/>
      <c r="J486" s="6">
        <f t="shared" si="153"/>
        <v>0</v>
      </c>
      <c r="K486" s="6"/>
      <c r="L486" s="6"/>
      <c r="M486" s="6">
        <f t="shared" si="152"/>
        <v>0</v>
      </c>
      <c r="N486" s="6"/>
      <c r="O486" s="6"/>
      <c r="P486" s="6">
        <f t="shared" si="161"/>
        <v>0</v>
      </c>
      <c r="Q486" s="6"/>
      <c r="R486" s="6"/>
      <c r="S486" s="6">
        <f t="shared" si="159"/>
        <v>0</v>
      </c>
      <c r="T486" s="6"/>
      <c r="U486" s="6"/>
      <c r="V486" s="6">
        <f t="shared" si="150"/>
        <v>0</v>
      </c>
      <c r="W486" s="6"/>
      <c r="X486" s="6"/>
      <c r="Y486" s="6">
        <f t="shared" si="147"/>
        <v>0</v>
      </c>
      <c r="Z486" s="6"/>
      <c r="AA486" s="6"/>
      <c r="AB486" s="6">
        <f t="shared" si="172"/>
        <v>0</v>
      </c>
      <c r="AC486" s="6"/>
      <c r="AD486" s="6"/>
      <c r="AE486" s="6">
        <f t="shared" si="173"/>
        <v>0</v>
      </c>
      <c r="AF486" s="6"/>
      <c r="AG486" s="6"/>
      <c r="AH486" s="6">
        <f t="shared" si="148"/>
        <v>0</v>
      </c>
      <c r="AI486" s="6"/>
      <c r="AJ486" s="6"/>
      <c r="AK486" s="6">
        <f t="shared" si="149"/>
        <v>0</v>
      </c>
      <c r="AL486" s="131"/>
      <c r="AM486" s="131"/>
    </row>
    <row r="487" spans="1:43" ht="21" hidden="1" customHeight="1">
      <c r="A487" s="1" t="s">
        <v>138</v>
      </c>
      <c r="B487" s="23">
        <v>913</v>
      </c>
      <c r="C487" s="8" t="s">
        <v>58</v>
      </c>
      <c r="D487" s="8" t="s">
        <v>168</v>
      </c>
      <c r="E487" s="8" t="s">
        <v>27</v>
      </c>
      <c r="F487" s="131"/>
      <c r="G487" s="131"/>
      <c r="H487" s="6">
        <f t="shared" si="167"/>
        <v>0</v>
      </c>
      <c r="I487" s="6"/>
      <c r="J487" s="6">
        <f t="shared" si="153"/>
        <v>0</v>
      </c>
      <c r="K487" s="6"/>
      <c r="L487" s="6"/>
      <c r="M487" s="6">
        <f t="shared" si="152"/>
        <v>0</v>
      </c>
      <c r="N487" s="6"/>
      <c r="O487" s="6"/>
      <c r="P487" s="6">
        <f t="shared" si="161"/>
        <v>0</v>
      </c>
      <c r="Q487" s="6"/>
      <c r="R487" s="6"/>
      <c r="S487" s="6">
        <f t="shared" si="159"/>
        <v>0</v>
      </c>
      <c r="T487" s="6"/>
      <c r="U487" s="6"/>
      <c r="V487" s="6">
        <f t="shared" si="150"/>
        <v>0</v>
      </c>
      <c r="W487" s="6"/>
      <c r="X487" s="6"/>
      <c r="Y487" s="6">
        <f t="shared" si="147"/>
        <v>0</v>
      </c>
      <c r="Z487" s="6"/>
      <c r="AA487" s="6"/>
      <c r="AB487" s="6">
        <f t="shared" si="172"/>
        <v>0</v>
      </c>
      <c r="AC487" s="6"/>
      <c r="AD487" s="6"/>
      <c r="AE487" s="6">
        <f t="shared" si="173"/>
        <v>0</v>
      </c>
      <c r="AF487" s="6"/>
      <c r="AG487" s="6"/>
      <c r="AH487" s="6">
        <f t="shared" ref="AH487:AH565" si="174">AE487+AF487+AG487</f>
        <v>0</v>
      </c>
      <c r="AI487" s="6"/>
      <c r="AJ487" s="6"/>
      <c r="AK487" s="6">
        <f t="shared" ref="AK487:AK565" si="175">AH487+AI487+AJ487</f>
        <v>0</v>
      </c>
      <c r="AL487" s="131"/>
      <c r="AM487" s="131"/>
      <c r="AQ487" s="8" t="s">
        <v>169</v>
      </c>
    </row>
    <row r="488" spans="1:43" ht="21" hidden="1" customHeight="1">
      <c r="A488" s="1" t="s">
        <v>90</v>
      </c>
      <c r="B488" s="23">
        <v>913</v>
      </c>
      <c r="C488" s="8" t="s">
        <v>58</v>
      </c>
      <c r="D488" s="8" t="s">
        <v>169</v>
      </c>
      <c r="E488" s="8" t="s">
        <v>27</v>
      </c>
      <c r="F488" s="131"/>
      <c r="G488" s="131"/>
      <c r="H488" s="6">
        <f t="shared" si="167"/>
        <v>0</v>
      </c>
      <c r="I488" s="6"/>
      <c r="J488" s="6">
        <f t="shared" si="153"/>
        <v>0</v>
      </c>
      <c r="K488" s="6"/>
      <c r="L488" s="6"/>
      <c r="M488" s="6">
        <f t="shared" si="152"/>
        <v>0</v>
      </c>
      <c r="N488" s="6"/>
      <c r="O488" s="6"/>
      <c r="P488" s="6">
        <f t="shared" si="161"/>
        <v>0</v>
      </c>
      <c r="Q488" s="6"/>
      <c r="R488" s="6"/>
      <c r="S488" s="6">
        <f t="shared" si="159"/>
        <v>0</v>
      </c>
      <c r="T488" s="6"/>
      <c r="U488" s="6"/>
      <c r="V488" s="6">
        <f t="shared" si="150"/>
        <v>0</v>
      </c>
      <c r="W488" s="6"/>
      <c r="X488" s="6"/>
      <c r="Y488" s="6">
        <f t="shared" si="147"/>
        <v>0</v>
      </c>
      <c r="Z488" s="6"/>
      <c r="AA488" s="6"/>
      <c r="AB488" s="6">
        <f t="shared" si="172"/>
        <v>0</v>
      </c>
      <c r="AC488" s="6"/>
      <c r="AD488" s="6"/>
      <c r="AE488" s="6">
        <f t="shared" si="173"/>
        <v>0</v>
      </c>
      <c r="AF488" s="6"/>
      <c r="AG488" s="6"/>
      <c r="AH488" s="6">
        <f t="shared" si="174"/>
        <v>0</v>
      </c>
      <c r="AI488" s="6"/>
      <c r="AJ488" s="6"/>
      <c r="AK488" s="6">
        <f t="shared" si="175"/>
        <v>0</v>
      </c>
      <c r="AL488" s="131"/>
      <c r="AM488" s="131"/>
    </row>
    <row r="489" spans="1:43" ht="21" hidden="1" customHeight="1">
      <c r="A489" s="1" t="s">
        <v>138</v>
      </c>
      <c r="B489" s="23">
        <v>913</v>
      </c>
      <c r="C489" s="8" t="s">
        <v>58</v>
      </c>
      <c r="D489" s="8" t="s">
        <v>167</v>
      </c>
      <c r="E489" s="8" t="s">
        <v>27</v>
      </c>
      <c r="F489" s="131"/>
      <c r="G489" s="131"/>
      <c r="H489" s="6">
        <f t="shared" si="167"/>
        <v>0</v>
      </c>
      <c r="I489" s="6"/>
      <c r="J489" s="6">
        <f t="shared" si="153"/>
        <v>0</v>
      </c>
      <c r="K489" s="6"/>
      <c r="L489" s="6"/>
      <c r="M489" s="6">
        <f t="shared" si="152"/>
        <v>0</v>
      </c>
      <c r="N489" s="6"/>
      <c r="O489" s="6"/>
      <c r="P489" s="6">
        <f t="shared" si="161"/>
        <v>0</v>
      </c>
      <c r="Q489" s="6"/>
      <c r="R489" s="6"/>
      <c r="S489" s="6">
        <f t="shared" si="159"/>
        <v>0</v>
      </c>
      <c r="T489" s="6"/>
      <c r="U489" s="6"/>
      <c r="V489" s="6">
        <f t="shared" si="150"/>
        <v>0</v>
      </c>
      <c r="W489" s="6"/>
      <c r="X489" s="6"/>
      <c r="Y489" s="6">
        <f t="shared" ref="Y489:Y569" si="176">V489+W489+X489</f>
        <v>0</v>
      </c>
      <c r="Z489" s="6"/>
      <c r="AA489" s="6"/>
      <c r="AB489" s="6">
        <f t="shared" si="172"/>
        <v>0</v>
      </c>
      <c r="AC489" s="6"/>
      <c r="AD489" s="6"/>
      <c r="AE489" s="6">
        <f t="shared" si="173"/>
        <v>0</v>
      </c>
      <c r="AF489" s="6"/>
      <c r="AG489" s="6"/>
      <c r="AH489" s="6">
        <f t="shared" si="174"/>
        <v>0</v>
      </c>
      <c r="AI489" s="6"/>
      <c r="AJ489" s="6"/>
      <c r="AK489" s="6">
        <f t="shared" si="175"/>
        <v>0</v>
      </c>
      <c r="AL489" s="131"/>
      <c r="AM489" s="131"/>
    </row>
    <row r="490" spans="1:43" ht="21" hidden="1" customHeight="1">
      <c r="A490" s="1" t="s">
        <v>91</v>
      </c>
      <c r="B490" s="23">
        <v>913</v>
      </c>
      <c r="C490" s="8" t="s">
        <v>58</v>
      </c>
      <c r="D490" s="8" t="s">
        <v>167</v>
      </c>
      <c r="E490" s="8" t="s">
        <v>27</v>
      </c>
      <c r="F490" s="131"/>
      <c r="G490" s="131"/>
      <c r="H490" s="6">
        <f t="shared" si="167"/>
        <v>0</v>
      </c>
      <c r="I490" s="6"/>
      <c r="J490" s="6">
        <f t="shared" si="153"/>
        <v>0</v>
      </c>
      <c r="K490" s="6"/>
      <c r="L490" s="6"/>
      <c r="M490" s="6">
        <f t="shared" si="152"/>
        <v>0</v>
      </c>
      <c r="N490" s="6"/>
      <c r="O490" s="6"/>
      <c r="P490" s="6">
        <f t="shared" si="161"/>
        <v>0</v>
      </c>
      <c r="Q490" s="6"/>
      <c r="R490" s="6"/>
      <c r="S490" s="6">
        <f t="shared" si="159"/>
        <v>0</v>
      </c>
      <c r="T490" s="6"/>
      <c r="U490" s="6"/>
      <c r="V490" s="6">
        <f t="shared" ref="V490:V570" si="177">S490+T490+U490</f>
        <v>0</v>
      </c>
      <c r="W490" s="6"/>
      <c r="X490" s="6"/>
      <c r="Y490" s="6">
        <f t="shared" si="176"/>
        <v>0</v>
      </c>
      <c r="Z490" s="6"/>
      <c r="AA490" s="6"/>
      <c r="AB490" s="6">
        <f t="shared" si="172"/>
        <v>0</v>
      </c>
      <c r="AC490" s="6"/>
      <c r="AD490" s="6"/>
      <c r="AE490" s="6">
        <f t="shared" si="173"/>
        <v>0</v>
      </c>
      <c r="AF490" s="6"/>
      <c r="AG490" s="6"/>
      <c r="AH490" s="6">
        <f t="shared" si="174"/>
        <v>0</v>
      </c>
      <c r="AI490" s="6"/>
      <c r="AJ490" s="6"/>
      <c r="AK490" s="6">
        <f t="shared" si="175"/>
        <v>0</v>
      </c>
      <c r="AL490" s="131"/>
      <c r="AM490" s="131"/>
    </row>
    <row r="491" spans="1:43" ht="65.25" customHeight="1">
      <c r="A491" s="165" t="s">
        <v>438</v>
      </c>
      <c r="B491" s="203">
        <v>913</v>
      </c>
      <c r="C491" s="181" t="s">
        <v>58</v>
      </c>
      <c r="D491" s="181" t="s">
        <v>170</v>
      </c>
      <c r="E491" s="181"/>
      <c r="F491" s="182">
        <f>F492+F493</f>
        <v>0</v>
      </c>
      <c r="G491" s="182">
        <f>G492</f>
        <v>0</v>
      </c>
      <c r="H491" s="182">
        <f t="shared" si="167"/>
        <v>0</v>
      </c>
      <c r="I491" s="182">
        <f>I492+I493</f>
        <v>0</v>
      </c>
      <c r="J491" s="182">
        <f t="shared" si="153"/>
        <v>0</v>
      </c>
      <c r="K491" s="182">
        <f>K492+K493</f>
        <v>0</v>
      </c>
      <c r="L491" s="182">
        <f>L492+L493</f>
        <v>0</v>
      </c>
      <c r="M491" s="182">
        <f t="shared" si="152"/>
        <v>0</v>
      </c>
      <c r="N491" s="182">
        <f>N492+N493</f>
        <v>0</v>
      </c>
      <c r="O491" s="182">
        <f>O492+O493</f>
        <v>0</v>
      </c>
      <c r="P491" s="182">
        <f t="shared" si="161"/>
        <v>0</v>
      </c>
      <c r="Q491" s="182">
        <f>Q492+Q493</f>
        <v>0</v>
      </c>
      <c r="R491" s="182">
        <f>R492+R493</f>
        <v>0</v>
      </c>
      <c r="S491" s="182">
        <f t="shared" si="159"/>
        <v>0</v>
      </c>
      <c r="T491" s="182">
        <f>T492+T493</f>
        <v>0</v>
      </c>
      <c r="U491" s="182">
        <f>U492+U493</f>
        <v>0</v>
      </c>
      <c r="V491" s="182">
        <f t="shared" si="177"/>
        <v>0</v>
      </c>
      <c r="W491" s="182">
        <f>W492+W493</f>
        <v>0</v>
      </c>
      <c r="X491" s="182">
        <f>X492+X493</f>
        <v>0</v>
      </c>
      <c r="Y491" s="182">
        <f t="shared" si="176"/>
        <v>0</v>
      </c>
      <c r="Z491" s="182">
        <f>Z492+Z493</f>
        <v>0</v>
      </c>
      <c r="AA491" s="182">
        <f>AA492+AA493</f>
        <v>0</v>
      </c>
      <c r="AB491" s="182">
        <f t="shared" si="172"/>
        <v>0</v>
      </c>
      <c r="AC491" s="182">
        <f>AC492+AC493</f>
        <v>0</v>
      </c>
      <c r="AD491" s="182">
        <f>AD492+AD493</f>
        <v>0</v>
      </c>
      <c r="AE491" s="182">
        <f t="shared" si="173"/>
        <v>0</v>
      </c>
      <c r="AF491" s="182">
        <f>AF492+AF493</f>
        <v>0</v>
      </c>
      <c r="AG491" s="182">
        <f>AG492+AG493</f>
        <v>0</v>
      </c>
      <c r="AH491" s="182">
        <f t="shared" si="174"/>
        <v>0</v>
      </c>
      <c r="AI491" s="182">
        <f>AI492+AI493</f>
        <v>0</v>
      </c>
      <c r="AJ491" s="182">
        <f>AJ492+AJ493</f>
        <v>0</v>
      </c>
      <c r="AK491" s="182">
        <f t="shared" si="175"/>
        <v>0</v>
      </c>
      <c r="AL491" s="182">
        <f>AL492+AL493</f>
        <v>502.8</v>
      </c>
      <c r="AM491" s="182">
        <f>AM492+AM493</f>
        <v>0</v>
      </c>
    </row>
    <row r="492" spans="1:43" ht="21" customHeight="1">
      <c r="A492" s="120" t="s">
        <v>10</v>
      </c>
      <c r="B492" s="23">
        <v>913</v>
      </c>
      <c r="C492" s="8" t="s">
        <v>58</v>
      </c>
      <c r="D492" s="8" t="s">
        <v>170</v>
      </c>
      <c r="E492" s="8" t="s">
        <v>11</v>
      </c>
      <c r="F492" s="6"/>
      <c r="G492" s="6"/>
      <c r="H492" s="6">
        <f t="shared" si="167"/>
        <v>0</v>
      </c>
      <c r="I492" s="6"/>
      <c r="J492" s="6">
        <f t="shared" si="153"/>
        <v>0</v>
      </c>
      <c r="K492" s="6"/>
      <c r="L492" s="6"/>
      <c r="M492" s="6">
        <f t="shared" si="152"/>
        <v>0</v>
      </c>
      <c r="N492" s="6"/>
      <c r="O492" s="6"/>
      <c r="P492" s="6">
        <f t="shared" si="161"/>
        <v>0</v>
      </c>
      <c r="Q492" s="6"/>
      <c r="R492" s="6"/>
      <c r="S492" s="6">
        <f t="shared" si="159"/>
        <v>0</v>
      </c>
      <c r="T492" s="6"/>
      <c r="U492" s="6"/>
      <c r="V492" s="6">
        <f t="shared" si="177"/>
        <v>0</v>
      </c>
      <c r="W492" s="6"/>
      <c r="X492" s="6"/>
      <c r="Y492" s="6">
        <f t="shared" si="176"/>
        <v>0</v>
      </c>
      <c r="Z492" s="6"/>
      <c r="AA492" s="6"/>
      <c r="AB492" s="6">
        <f t="shared" si="172"/>
        <v>0</v>
      </c>
      <c r="AC492" s="6"/>
      <c r="AD492" s="6"/>
      <c r="AE492" s="6">
        <f t="shared" si="173"/>
        <v>0</v>
      </c>
      <c r="AF492" s="6"/>
      <c r="AG492" s="6"/>
      <c r="AH492" s="6">
        <f t="shared" si="174"/>
        <v>0</v>
      </c>
      <c r="AI492" s="6"/>
      <c r="AJ492" s="6"/>
      <c r="AK492" s="6">
        <f t="shared" si="175"/>
        <v>0</v>
      </c>
      <c r="AL492" s="6">
        <v>502.8</v>
      </c>
      <c r="AM492" s="6"/>
    </row>
    <row r="493" spans="1:43" ht="21" customHeight="1">
      <c r="A493" s="126" t="s">
        <v>68</v>
      </c>
      <c r="B493" s="23">
        <v>913</v>
      </c>
      <c r="C493" s="8" t="s">
        <v>58</v>
      </c>
      <c r="D493" s="8" t="s">
        <v>170</v>
      </c>
      <c r="E493" s="8" t="s">
        <v>69</v>
      </c>
      <c r="F493" s="6"/>
      <c r="G493" s="6"/>
      <c r="H493" s="6">
        <f t="shared" si="167"/>
        <v>0</v>
      </c>
      <c r="I493" s="6"/>
      <c r="J493" s="6">
        <f t="shared" si="153"/>
        <v>0</v>
      </c>
      <c r="K493" s="6"/>
      <c r="L493" s="6"/>
      <c r="M493" s="6">
        <f t="shared" si="152"/>
        <v>0</v>
      </c>
      <c r="N493" s="6"/>
      <c r="O493" s="6"/>
      <c r="P493" s="6">
        <f t="shared" si="161"/>
        <v>0</v>
      </c>
      <c r="Q493" s="6"/>
      <c r="R493" s="6"/>
      <c r="S493" s="6">
        <f t="shared" si="159"/>
        <v>0</v>
      </c>
      <c r="T493" s="6"/>
      <c r="U493" s="6"/>
      <c r="V493" s="6">
        <f t="shared" si="177"/>
        <v>0</v>
      </c>
      <c r="W493" s="6"/>
      <c r="X493" s="6"/>
      <c r="Y493" s="6">
        <f t="shared" si="176"/>
        <v>0</v>
      </c>
      <c r="Z493" s="6"/>
      <c r="AA493" s="6"/>
      <c r="AB493" s="6">
        <f t="shared" si="172"/>
        <v>0</v>
      </c>
      <c r="AC493" s="6"/>
      <c r="AD493" s="6"/>
      <c r="AE493" s="6">
        <f t="shared" si="173"/>
        <v>0</v>
      </c>
      <c r="AF493" s="6"/>
      <c r="AG493" s="6"/>
      <c r="AH493" s="6">
        <f t="shared" si="174"/>
        <v>0</v>
      </c>
      <c r="AI493" s="6"/>
      <c r="AJ493" s="6"/>
      <c r="AK493" s="6">
        <f t="shared" si="175"/>
        <v>0</v>
      </c>
      <c r="AL493" s="6"/>
      <c r="AM493" s="6"/>
    </row>
    <row r="494" spans="1:43" ht="72" customHeight="1">
      <c r="A494" s="166" t="s">
        <v>437</v>
      </c>
      <c r="B494" s="203">
        <v>913</v>
      </c>
      <c r="C494" s="181" t="s">
        <v>58</v>
      </c>
      <c r="D494" s="181" t="s">
        <v>193</v>
      </c>
      <c r="E494" s="181"/>
      <c r="F494" s="182">
        <f>F495+F496</f>
        <v>0</v>
      </c>
      <c r="G494" s="182"/>
      <c r="H494" s="182">
        <f t="shared" si="167"/>
        <v>0</v>
      </c>
      <c r="I494" s="182">
        <f>I495</f>
        <v>0</v>
      </c>
      <c r="J494" s="182">
        <f t="shared" si="153"/>
        <v>0</v>
      </c>
      <c r="K494" s="182">
        <f>K495</f>
        <v>0</v>
      </c>
      <c r="L494" s="182">
        <f>L495</f>
        <v>0</v>
      </c>
      <c r="M494" s="182">
        <f t="shared" si="152"/>
        <v>0</v>
      </c>
      <c r="N494" s="182">
        <f>N495</f>
        <v>0</v>
      </c>
      <c r="O494" s="182">
        <f>O495</f>
        <v>0</v>
      </c>
      <c r="P494" s="182">
        <f t="shared" si="161"/>
        <v>0</v>
      </c>
      <c r="Q494" s="182">
        <f>Q495</f>
        <v>0</v>
      </c>
      <c r="R494" s="182">
        <f>R495</f>
        <v>0</v>
      </c>
      <c r="S494" s="182">
        <f t="shared" si="159"/>
        <v>0</v>
      </c>
      <c r="T494" s="182">
        <f>T495</f>
        <v>0</v>
      </c>
      <c r="U494" s="182">
        <f>U495</f>
        <v>0</v>
      </c>
      <c r="V494" s="182">
        <f t="shared" si="177"/>
        <v>0</v>
      </c>
      <c r="W494" s="182">
        <f>W495</f>
        <v>0</v>
      </c>
      <c r="X494" s="182">
        <f>X495</f>
        <v>0</v>
      </c>
      <c r="Y494" s="182">
        <f t="shared" si="176"/>
        <v>0</v>
      </c>
      <c r="Z494" s="182">
        <f>Z495</f>
        <v>0</v>
      </c>
      <c r="AA494" s="182">
        <f>AA495</f>
        <v>0</v>
      </c>
      <c r="AB494" s="182">
        <f t="shared" si="172"/>
        <v>0</v>
      </c>
      <c r="AC494" s="182">
        <f>AC495</f>
        <v>0</v>
      </c>
      <c r="AD494" s="182">
        <f>AD495</f>
        <v>0</v>
      </c>
      <c r="AE494" s="182">
        <f t="shared" si="173"/>
        <v>0</v>
      </c>
      <c r="AF494" s="182">
        <f>AF495</f>
        <v>0</v>
      </c>
      <c r="AG494" s="182">
        <f>AG495</f>
        <v>0</v>
      </c>
      <c r="AH494" s="182">
        <f t="shared" si="174"/>
        <v>0</v>
      </c>
      <c r="AI494" s="182">
        <f>AI495</f>
        <v>0</v>
      </c>
      <c r="AJ494" s="182">
        <f>AJ495</f>
        <v>0</v>
      </c>
      <c r="AK494" s="182">
        <f t="shared" si="175"/>
        <v>0</v>
      </c>
      <c r="AL494" s="182">
        <f>AL495+AL496</f>
        <v>60</v>
      </c>
      <c r="AM494" s="182">
        <f>AM495+AM496</f>
        <v>0</v>
      </c>
    </row>
    <row r="495" spans="1:43" ht="33.75" customHeight="1">
      <c r="A495" s="7" t="s">
        <v>10</v>
      </c>
      <c r="B495" s="23">
        <v>913</v>
      </c>
      <c r="C495" s="8" t="s">
        <v>58</v>
      </c>
      <c r="D495" s="8" t="s">
        <v>193</v>
      </c>
      <c r="E495" s="8" t="s">
        <v>11</v>
      </c>
      <c r="F495" s="6"/>
      <c r="G495" s="6"/>
      <c r="H495" s="6">
        <f t="shared" ref="H495:H541" si="178">F495+G495</f>
        <v>0</v>
      </c>
      <c r="I495" s="6"/>
      <c r="J495" s="6">
        <f t="shared" si="153"/>
        <v>0</v>
      </c>
      <c r="K495" s="6"/>
      <c r="L495" s="6"/>
      <c r="M495" s="6">
        <f t="shared" si="152"/>
        <v>0</v>
      </c>
      <c r="N495" s="6"/>
      <c r="O495" s="6"/>
      <c r="P495" s="6">
        <f t="shared" si="161"/>
        <v>0</v>
      </c>
      <c r="Q495" s="6"/>
      <c r="R495" s="6"/>
      <c r="S495" s="6">
        <f t="shared" si="159"/>
        <v>0</v>
      </c>
      <c r="T495" s="6"/>
      <c r="U495" s="6"/>
      <c r="V495" s="6">
        <f t="shared" si="177"/>
        <v>0</v>
      </c>
      <c r="W495" s="6"/>
      <c r="X495" s="6"/>
      <c r="Y495" s="6">
        <f t="shared" si="176"/>
        <v>0</v>
      </c>
      <c r="Z495" s="6"/>
      <c r="AA495" s="6"/>
      <c r="AB495" s="6">
        <f t="shared" si="172"/>
        <v>0</v>
      </c>
      <c r="AC495" s="6"/>
      <c r="AD495" s="6"/>
      <c r="AE495" s="6">
        <f t="shared" si="173"/>
        <v>0</v>
      </c>
      <c r="AF495" s="6"/>
      <c r="AG495" s="6"/>
      <c r="AH495" s="6">
        <f t="shared" si="174"/>
        <v>0</v>
      </c>
      <c r="AI495" s="6"/>
      <c r="AJ495" s="6"/>
      <c r="AK495" s="6">
        <f t="shared" si="175"/>
        <v>0</v>
      </c>
      <c r="AL495" s="6">
        <v>60</v>
      </c>
      <c r="AM495" s="6"/>
    </row>
    <row r="496" spans="1:43" ht="33.75" hidden="1" customHeight="1">
      <c r="A496" s="7" t="s">
        <v>68</v>
      </c>
      <c r="B496" s="23">
        <v>913</v>
      </c>
      <c r="C496" s="8" t="s">
        <v>58</v>
      </c>
      <c r="D496" s="8" t="s">
        <v>193</v>
      </c>
      <c r="E496" s="8" t="s">
        <v>69</v>
      </c>
      <c r="F496" s="6"/>
      <c r="G496" s="6"/>
      <c r="H496" s="6">
        <f t="shared" si="178"/>
        <v>0</v>
      </c>
      <c r="I496" s="6"/>
      <c r="J496" s="6">
        <f t="shared" si="153"/>
        <v>0</v>
      </c>
      <c r="K496" s="6"/>
      <c r="L496" s="6"/>
      <c r="M496" s="6">
        <f t="shared" si="152"/>
        <v>0</v>
      </c>
      <c r="N496" s="6"/>
      <c r="O496" s="6"/>
      <c r="P496" s="6">
        <f t="shared" si="161"/>
        <v>0</v>
      </c>
      <c r="Q496" s="6"/>
      <c r="R496" s="6"/>
      <c r="S496" s="6">
        <f t="shared" si="159"/>
        <v>0</v>
      </c>
      <c r="T496" s="6"/>
      <c r="U496" s="6"/>
      <c r="V496" s="6">
        <f t="shared" si="177"/>
        <v>0</v>
      </c>
      <c r="W496" s="6"/>
      <c r="X496" s="6"/>
      <c r="Y496" s="6">
        <f t="shared" si="176"/>
        <v>0</v>
      </c>
      <c r="Z496" s="6"/>
      <c r="AA496" s="6"/>
      <c r="AB496" s="6">
        <f t="shared" si="172"/>
        <v>0</v>
      </c>
      <c r="AC496" s="6"/>
      <c r="AD496" s="6"/>
      <c r="AE496" s="6">
        <f t="shared" si="173"/>
        <v>0</v>
      </c>
      <c r="AF496" s="6"/>
      <c r="AG496" s="6"/>
      <c r="AH496" s="6">
        <f t="shared" si="174"/>
        <v>0</v>
      </c>
      <c r="AI496" s="6"/>
      <c r="AJ496" s="6"/>
      <c r="AK496" s="6">
        <f t="shared" si="175"/>
        <v>0</v>
      </c>
      <c r="AL496" s="6"/>
      <c r="AM496" s="6"/>
    </row>
    <row r="497" spans="1:41" ht="48.75" hidden="1" customHeight="1">
      <c r="A497" s="167" t="s">
        <v>368</v>
      </c>
      <c r="B497" s="204">
        <v>913</v>
      </c>
      <c r="C497" s="187" t="s">
        <v>58</v>
      </c>
      <c r="D497" s="205" t="s">
        <v>189</v>
      </c>
      <c r="E497" s="187"/>
      <c r="F497" s="188">
        <f>F498+F501+F504</f>
        <v>0</v>
      </c>
      <c r="G497" s="188">
        <f>G498+G501+G504</f>
        <v>0</v>
      </c>
      <c r="H497" s="188">
        <f t="shared" si="178"/>
        <v>0</v>
      </c>
      <c r="I497" s="188">
        <f>I498+I501+I504</f>
        <v>0</v>
      </c>
      <c r="J497" s="188">
        <f t="shared" si="153"/>
        <v>0</v>
      </c>
      <c r="K497" s="188">
        <f>K498+K501+K504</f>
        <v>0</v>
      </c>
      <c r="L497" s="188">
        <f>L498+L501+L504</f>
        <v>0</v>
      </c>
      <c r="M497" s="188">
        <f t="shared" si="152"/>
        <v>0</v>
      </c>
      <c r="N497" s="188">
        <f t="shared" ref="N497:T497" si="179">N498+N501+N504</f>
        <v>0</v>
      </c>
      <c r="O497" s="188">
        <f t="shared" si="179"/>
        <v>0</v>
      </c>
      <c r="P497" s="188">
        <f t="shared" si="179"/>
        <v>0</v>
      </c>
      <c r="Q497" s="188">
        <f t="shared" si="179"/>
        <v>0</v>
      </c>
      <c r="R497" s="188">
        <f t="shared" si="179"/>
        <v>0</v>
      </c>
      <c r="S497" s="188">
        <f t="shared" si="179"/>
        <v>0</v>
      </c>
      <c r="T497" s="188">
        <f t="shared" si="179"/>
        <v>0</v>
      </c>
      <c r="U497" s="188">
        <f>U505</f>
        <v>0</v>
      </c>
      <c r="V497" s="188">
        <f t="shared" si="177"/>
        <v>0</v>
      </c>
      <c r="W497" s="188">
        <f>W498+W501+W504</f>
        <v>0</v>
      </c>
      <c r="X497" s="188">
        <f>X498+X501+X504</f>
        <v>0</v>
      </c>
      <c r="Y497" s="188">
        <f t="shared" si="176"/>
        <v>0</v>
      </c>
      <c r="Z497" s="188">
        <f>Z498+Z501+Z504</f>
        <v>0</v>
      </c>
      <c r="AA497" s="188">
        <f>AA498+AA501+AA504+AA505</f>
        <v>0</v>
      </c>
      <c r="AB497" s="188">
        <f t="shared" si="172"/>
        <v>0</v>
      </c>
      <c r="AC497" s="188">
        <f>AC498+AC501+AC504</f>
        <v>0</v>
      </c>
      <c r="AD497" s="188">
        <f>AD498+AD501+AD504</f>
        <v>0</v>
      </c>
      <c r="AE497" s="188">
        <f t="shared" si="173"/>
        <v>0</v>
      </c>
      <c r="AF497" s="188">
        <f>AF498+AF501+AF504</f>
        <v>0</v>
      </c>
      <c r="AG497" s="188">
        <f>AG498+AG501+AG504</f>
        <v>0</v>
      </c>
      <c r="AH497" s="188">
        <f t="shared" si="174"/>
        <v>0</v>
      </c>
      <c r="AI497" s="188">
        <f>AI498+AI501+AI504</f>
        <v>0</v>
      </c>
      <c r="AJ497" s="188">
        <f>AJ498+AJ501+AJ504</f>
        <v>0</v>
      </c>
      <c r="AK497" s="188">
        <f t="shared" si="175"/>
        <v>0</v>
      </c>
      <c r="AL497" s="188">
        <f>AL498+AL501+AL504</f>
        <v>0</v>
      </c>
      <c r="AM497" s="188">
        <f>AM498+AM501+AM504</f>
        <v>0</v>
      </c>
    </row>
    <row r="498" spans="1:41" ht="50.25" hidden="1" customHeight="1">
      <c r="A498" s="139" t="s">
        <v>89</v>
      </c>
      <c r="B498" s="23">
        <v>913</v>
      </c>
      <c r="C498" s="8" t="s">
        <v>58</v>
      </c>
      <c r="D498" s="8" t="s">
        <v>192</v>
      </c>
      <c r="E498" s="8"/>
      <c r="F498" s="131">
        <f>F499+F500</f>
        <v>0</v>
      </c>
      <c r="G498" s="131">
        <f>G499+G500</f>
        <v>0</v>
      </c>
      <c r="H498" s="6">
        <f t="shared" si="178"/>
        <v>0</v>
      </c>
      <c r="I498" s="6"/>
      <c r="J498" s="6">
        <f t="shared" si="153"/>
        <v>0</v>
      </c>
      <c r="K498" s="6"/>
      <c r="L498" s="6"/>
      <c r="M498" s="6">
        <f t="shared" si="152"/>
        <v>0</v>
      </c>
      <c r="N498" s="6"/>
      <c r="O498" s="6"/>
      <c r="P498" s="6">
        <f t="shared" si="161"/>
        <v>0</v>
      </c>
      <c r="Q498" s="6">
        <f>Q499+Q500</f>
        <v>0</v>
      </c>
      <c r="R498" s="6">
        <f>R499+R500</f>
        <v>0</v>
      </c>
      <c r="S498" s="6">
        <f t="shared" si="159"/>
        <v>0</v>
      </c>
      <c r="T498" s="6"/>
      <c r="U498" s="6"/>
      <c r="V498" s="6">
        <f t="shared" si="177"/>
        <v>0</v>
      </c>
      <c r="W498" s="6"/>
      <c r="X498" s="6"/>
      <c r="Y498" s="6">
        <f t="shared" si="176"/>
        <v>0</v>
      </c>
      <c r="Z498" s="6">
        <f>Z499+Z500</f>
        <v>0</v>
      </c>
      <c r="AA498" s="6"/>
      <c r="AB498" s="6">
        <f t="shared" si="172"/>
        <v>0</v>
      </c>
      <c r="AC498" s="6"/>
      <c r="AD498" s="6"/>
      <c r="AE498" s="6">
        <f t="shared" si="173"/>
        <v>0</v>
      </c>
      <c r="AF498" s="6"/>
      <c r="AG498" s="6"/>
      <c r="AH498" s="6">
        <f t="shared" si="174"/>
        <v>0</v>
      </c>
      <c r="AI498" s="6"/>
      <c r="AJ498" s="6"/>
      <c r="AK498" s="6">
        <f t="shared" si="175"/>
        <v>0</v>
      </c>
      <c r="AL498" s="131">
        <f>AL499+AL500</f>
        <v>0</v>
      </c>
      <c r="AM498" s="131">
        <f>AM499+AM500</f>
        <v>0</v>
      </c>
    </row>
    <row r="499" spans="1:41" ht="21" hidden="1" customHeight="1">
      <c r="A499" s="120" t="s">
        <v>10</v>
      </c>
      <c r="B499" s="23">
        <v>913</v>
      </c>
      <c r="C499" s="8" t="s">
        <v>58</v>
      </c>
      <c r="D499" s="8" t="s">
        <v>192</v>
      </c>
      <c r="E499" s="8" t="s">
        <v>11</v>
      </c>
      <c r="F499" s="6"/>
      <c r="G499" s="6"/>
      <c r="H499" s="6">
        <f t="shared" si="178"/>
        <v>0</v>
      </c>
      <c r="I499" s="6"/>
      <c r="J499" s="6">
        <f t="shared" si="153"/>
        <v>0</v>
      </c>
      <c r="K499" s="6"/>
      <c r="L499" s="6"/>
      <c r="M499" s="6">
        <f t="shared" ref="M499:M578" si="180">J499+K499+L499</f>
        <v>0</v>
      </c>
      <c r="N499" s="6"/>
      <c r="O499" s="6"/>
      <c r="P499" s="6">
        <f t="shared" si="161"/>
        <v>0</v>
      </c>
      <c r="Q499" s="6"/>
      <c r="R499" s="6"/>
      <c r="S499" s="6">
        <f t="shared" si="159"/>
        <v>0</v>
      </c>
      <c r="T499" s="6"/>
      <c r="U499" s="6"/>
      <c r="V499" s="6">
        <f t="shared" si="177"/>
        <v>0</v>
      </c>
      <c r="W499" s="6"/>
      <c r="X499" s="6"/>
      <c r="Y499" s="6">
        <f t="shared" si="176"/>
        <v>0</v>
      </c>
      <c r="Z499" s="6"/>
      <c r="AA499" s="6"/>
      <c r="AB499" s="6">
        <f t="shared" si="172"/>
        <v>0</v>
      </c>
      <c r="AC499" s="6"/>
      <c r="AD499" s="6"/>
      <c r="AE499" s="6">
        <f t="shared" si="173"/>
        <v>0</v>
      </c>
      <c r="AF499" s="6"/>
      <c r="AG499" s="6"/>
      <c r="AH499" s="6">
        <f t="shared" si="174"/>
        <v>0</v>
      </c>
      <c r="AI499" s="6"/>
      <c r="AJ499" s="6"/>
      <c r="AK499" s="6">
        <f t="shared" si="175"/>
        <v>0</v>
      </c>
      <c r="AL499" s="6"/>
      <c r="AM499" s="6"/>
      <c r="AO499" s="94">
        <f>J499+J502</f>
        <v>0</v>
      </c>
    </row>
    <row r="500" spans="1:41" ht="21" hidden="1" customHeight="1">
      <c r="A500" s="1" t="s">
        <v>138</v>
      </c>
      <c r="B500" s="23">
        <v>913</v>
      </c>
      <c r="C500" s="8" t="s">
        <v>58</v>
      </c>
      <c r="D500" s="8" t="s">
        <v>192</v>
      </c>
      <c r="E500" s="8" t="s">
        <v>27</v>
      </c>
      <c r="F500" s="6"/>
      <c r="G500" s="6"/>
      <c r="H500" s="6">
        <f t="shared" si="178"/>
        <v>0</v>
      </c>
      <c r="I500" s="6"/>
      <c r="J500" s="6">
        <f t="shared" ref="J500:J579" si="181">H500+I500</f>
        <v>0</v>
      </c>
      <c r="K500" s="6"/>
      <c r="L500" s="6"/>
      <c r="M500" s="6">
        <f t="shared" si="180"/>
        <v>0</v>
      </c>
      <c r="N500" s="6"/>
      <c r="O500" s="6"/>
      <c r="P500" s="6">
        <f t="shared" si="161"/>
        <v>0</v>
      </c>
      <c r="Q500" s="6"/>
      <c r="R500" s="6"/>
      <c r="S500" s="6">
        <f t="shared" si="159"/>
        <v>0</v>
      </c>
      <c r="T500" s="6"/>
      <c r="U500" s="6"/>
      <c r="V500" s="6">
        <f t="shared" si="177"/>
        <v>0</v>
      </c>
      <c r="W500" s="6"/>
      <c r="X500" s="6"/>
      <c r="Y500" s="6">
        <f t="shared" si="176"/>
        <v>0</v>
      </c>
      <c r="Z500" s="6"/>
      <c r="AA500" s="6"/>
      <c r="AB500" s="6">
        <f t="shared" si="172"/>
        <v>0</v>
      </c>
      <c r="AC500" s="6"/>
      <c r="AD500" s="6"/>
      <c r="AE500" s="6">
        <f t="shared" si="173"/>
        <v>0</v>
      </c>
      <c r="AF500" s="6"/>
      <c r="AG500" s="6"/>
      <c r="AH500" s="6">
        <f t="shared" si="174"/>
        <v>0</v>
      </c>
      <c r="AI500" s="6"/>
      <c r="AJ500" s="6"/>
      <c r="AK500" s="6">
        <f t="shared" si="175"/>
        <v>0</v>
      </c>
      <c r="AL500" s="6"/>
      <c r="AM500" s="6"/>
    </row>
    <row r="501" spans="1:41" ht="60" hidden="1" customHeight="1">
      <c r="A501" s="9" t="s">
        <v>188</v>
      </c>
      <c r="B501" s="23">
        <v>913</v>
      </c>
      <c r="C501" s="8" t="s">
        <v>58</v>
      </c>
      <c r="D501" s="4" t="s">
        <v>190</v>
      </c>
      <c r="E501" s="8"/>
      <c r="F501" s="131">
        <f>F502+F503</f>
        <v>0</v>
      </c>
      <c r="G501" s="131">
        <f>G502+G503</f>
        <v>0</v>
      </c>
      <c r="H501" s="6">
        <f t="shared" si="178"/>
        <v>0</v>
      </c>
      <c r="I501" s="6"/>
      <c r="J501" s="6">
        <f t="shared" si="181"/>
        <v>0</v>
      </c>
      <c r="K501" s="6"/>
      <c r="L501" s="6"/>
      <c r="M501" s="6">
        <f t="shared" si="180"/>
        <v>0</v>
      </c>
      <c r="N501" s="6"/>
      <c r="O501" s="6"/>
      <c r="P501" s="6">
        <f t="shared" si="161"/>
        <v>0</v>
      </c>
      <c r="Q501" s="6">
        <f>Q502+Q503</f>
        <v>0</v>
      </c>
      <c r="R501" s="6"/>
      <c r="S501" s="6">
        <f t="shared" si="159"/>
        <v>0</v>
      </c>
      <c r="T501" s="6"/>
      <c r="U501" s="6"/>
      <c r="V501" s="6">
        <f t="shared" si="177"/>
        <v>0</v>
      </c>
      <c r="W501" s="6"/>
      <c r="X501" s="6"/>
      <c r="Y501" s="6">
        <f t="shared" si="176"/>
        <v>0</v>
      </c>
      <c r="Z501" s="6"/>
      <c r="AA501" s="6"/>
      <c r="AB501" s="6">
        <f t="shared" si="172"/>
        <v>0</v>
      </c>
      <c r="AC501" s="6"/>
      <c r="AD501" s="6"/>
      <c r="AE501" s="6">
        <f t="shared" si="173"/>
        <v>0</v>
      </c>
      <c r="AF501" s="6"/>
      <c r="AG501" s="6"/>
      <c r="AH501" s="6">
        <f t="shared" si="174"/>
        <v>0</v>
      </c>
      <c r="AI501" s="6"/>
      <c r="AJ501" s="6"/>
      <c r="AK501" s="6">
        <f t="shared" si="175"/>
        <v>0</v>
      </c>
      <c r="AL501" s="131">
        <f>AL502+AL503</f>
        <v>0</v>
      </c>
      <c r="AM501" s="131">
        <f>AM502+AM503</f>
        <v>0</v>
      </c>
      <c r="AN501" s="30">
        <v>600</v>
      </c>
      <c r="AO501" s="94">
        <f>J504</f>
        <v>0</v>
      </c>
    </row>
    <row r="502" spans="1:41" ht="21" hidden="1" customHeight="1">
      <c r="A502" s="126" t="s">
        <v>16</v>
      </c>
      <c r="B502" s="23">
        <v>913</v>
      </c>
      <c r="C502" s="8" t="s">
        <v>58</v>
      </c>
      <c r="D502" s="4" t="s">
        <v>190</v>
      </c>
      <c r="E502" s="8" t="s">
        <v>11</v>
      </c>
      <c r="F502" s="6"/>
      <c r="G502" s="6"/>
      <c r="H502" s="6">
        <f t="shared" si="178"/>
        <v>0</v>
      </c>
      <c r="I502" s="6"/>
      <c r="J502" s="6">
        <f t="shared" si="181"/>
        <v>0</v>
      </c>
      <c r="K502" s="6"/>
      <c r="L502" s="6"/>
      <c r="M502" s="6">
        <f t="shared" si="180"/>
        <v>0</v>
      </c>
      <c r="N502" s="6"/>
      <c r="O502" s="6"/>
      <c r="P502" s="6">
        <f t="shared" si="161"/>
        <v>0</v>
      </c>
      <c r="Q502" s="6"/>
      <c r="R502" s="6"/>
      <c r="S502" s="6">
        <f t="shared" si="159"/>
        <v>0</v>
      </c>
      <c r="T502" s="6"/>
      <c r="U502" s="6"/>
      <c r="V502" s="6">
        <f t="shared" si="177"/>
        <v>0</v>
      </c>
      <c r="W502" s="6"/>
      <c r="X502" s="6"/>
      <c r="Y502" s="6">
        <f t="shared" si="176"/>
        <v>0</v>
      </c>
      <c r="Z502" s="6"/>
      <c r="AA502" s="6"/>
      <c r="AB502" s="6">
        <f t="shared" si="172"/>
        <v>0</v>
      </c>
      <c r="AC502" s="6"/>
      <c r="AD502" s="6"/>
      <c r="AE502" s="6">
        <f t="shared" si="173"/>
        <v>0</v>
      </c>
      <c r="AF502" s="6"/>
      <c r="AG502" s="6"/>
      <c r="AH502" s="6">
        <f t="shared" si="174"/>
        <v>0</v>
      </c>
      <c r="AI502" s="6"/>
      <c r="AJ502" s="6"/>
      <c r="AK502" s="6">
        <f t="shared" si="175"/>
        <v>0</v>
      </c>
      <c r="AL502" s="6"/>
      <c r="AM502" s="6"/>
    </row>
    <row r="503" spans="1:41" ht="33.75" hidden="1" customHeight="1">
      <c r="A503" s="10" t="s">
        <v>191</v>
      </c>
      <c r="B503" s="3">
        <v>913</v>
      </c>
      <c r="C503" s="8" t="s">
        <v>58</v>
      </c>
      <c r="D503" s="4" t="s">
        <v>190</v>
      </c>
      <c r="E503" s="8" t="s">
        <v>27</v>
      </c>
      <c r="F503" s="6"/>
      <c r="G503" s="6"/>
      <c r="H503" s="6">
        <f t="shared" si="178"/>
        <v>0</v>
      </c>
      <c r="I503" s="6"/>
      <c r="J503" s="6">
        <f t="shared" si="181"/>
        <v>0</v>
      </c>
      <c r="K503" s="6"/>
      <c r="L503" s="6"/>
      <c r="M503" s="6">
        <f t="shared" si="180"/>
        <v>0</v>
      </c>
      <c r="N503" s="6"/>
      <c r="O503" s="6"/>
      <c r="P503" s="6">
        <f t="shared" si="161"/>
        <v>0</v>
      </c>
      <c r="Q503" s="6"/>
      <c r="R503" s="6"/>
      <c r="S503" s="6">
        <f t="shared" si="159"/>
        <v>0</v>
      </c>
      <c r="T503" s="6"/>
      <c r="U503" s="6"/>
      <c r="V503" s="6">
        <f t="shared" si="177"/>
        <v>0</v>
      </c>
      <c r="W503" s="6"/>
      <c r="X503" s="6"/>
      <c r="Y503" s="6">
        <f t="shared" si="176"/>
        <v>0</v>
      </c>
      <c r="Z503" s="6"/>
      <c r="AA503" s="6"/>
      <c r="AB503" s="6">
        <f t="shared" si="172"/>
        <v>0</v>
      </c>
      <c r="AC503" s="6"/>
      <c r="AD503" s="6"/>
      <c r="AE503" s="6">
        <f t="shared" si="173"/>
        <v>0</v>
      </c>
      <c r="AF503" s="6"/>
      <c r="AG503" s="6"/>
      <c r="AH503" s="6">
        <f t="shared" si="174"/>
        <v>0</v>
      </c>
      <c r="AI503" s="6"/>
      <c r="AJ503" s="6"/>
      <c r="AK503" s="6">
        <f t="shared" si="175"/>
        <v>0</v>
      </c>
      <c r="AL503" s="6"/>
      <c r="AM503" s="6"/>
    </row>
    <row r="504" spans="1:41" ht="63.75" hidden="1" customHeight="1">
      <c r="A504" s="17" t="s">
        <v>356</v>
      </c>
      <c r="B504" s="3">
        <v>913</v>
      </c>
      <c r="C504" s="8" t="s">
        <v>58</v>
      </c>
      <c r="D504" s="4" t="s">
        <v>164</v>
      </c>
      <c r="E504" s="8" t="s">
        <v>27</v>
      </c>
      <c r="F504" s="6"/>
      <c r="G504" s="6"/>
      <c r="H504" s="6">
        <f t="shared" si="178"/>
        <v>0</v>
      </c>
      <c r="I504" s="6"/>
      <c r="J504" s="6">
        <f t="shared" si="181"/>
        <v>0</v>
      </c>
      <c r="K504" s="6"/>
      <c r="L504" s="6"/>
      <c r="M504" s="6">
        <f t="shared" si="180"/>
        <v>0</v>
      </c>
      <c r="N504" s="6"/>
      <c r="O504" s="6"/>
      <c r="P504" s="6">
        <f t="shared" si="161"/>
        <v>0</v>
      </c>
      <c r="Q504" s="6"/>
      <c r="R504" s="6"/>
      <c r="S504" s="6">
        <f t="shared" si="159"/>
        <v>0</v>
      </c>
      <c r="T504" s="6"/>
      <c r="U504" s="6"/>
      <c r="V504" s="6">
        <f t="shared" si="177"/>
        <v>0</v>
      </c>
      <c r="W504" s="6"/>
      <c r="X504" s="6"/>
      <c r="Y504" s="6">
        <f t="shared" si="176"/>
        <v>0</v>
      </c>
      <c r="Z504" s="6"/>
      <c r="AA504" s="6"/>
      <c r="AB504" s="6">
        <f t="shared" si="172"/>
        <v>0</v>
      </c>
      <c r="AC504" s="6"/>
      <c r="AD504" s="6"/>
      <c r="AE504" s="6">
        <f t="shared" si="173"/>
        <v>0</v>
      </c>
      <c r="AF504" s="6"/>
      <c r="AG504" s="6"/>
      <c r="AH504" s="6">
        <f t="shared" si="174"/>
        <v>0</v>
      </c>
      <c r="AI504" s="6"/>
      <c r="AJ504" s="6"/>
      <c r="AK504" s="6">
        <f t="shared" si="175"/>
        <v>0</v>
      </c>
      <c r="AL504" s="6"/>
      <c r="AM504" s="6"/>
    </row>
    <row r="505" spans="1:41" ht="33.75" hidden="1" customHeight="1">
      <c r="A505" s="98" t="s">
        <v>91</v>
      </c>
      <c r="B505" s="3">
        <v>913</v>
      </c>
      <c r="C505" s="8" t="s">
        <v>58</v>
      </c>
      <c r="D505" s="4" t="s">
        <v>164</v>
      </c>
      <c r="E505" s="8" t="s">
        <v>27</v>
      </c>
      <c r="F505" s="6"/>
      <c r="G505" s="6"/>
      <c r="H505" s="6">
        <f t="shared" si="178"/>
        <v>0</v>
      </c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>
        <f t="shared" si="177"/>
        <v>0</v>
      </c>
      <c r="W505" s="6"/>
      <c r="X505" s="6"/>
      <c r="Y505" s="6">
        <f t="shared" si="176"/>
        <v>0</v>
      </c>
      <c r="Z505" s="6"/>
      <c r="AA505" s="39"/>
      <c r="AB505" s="6">
        <f t="shared" si="172"/>
        <v>0</v>
      </c>
      <c r="AC505" s="6"/>
      <c r="AD505" s="6"/>
      <c r="AE505" s="6">
        <f t="shared" si="173"/>
        <v>0</v>
      </c>
      <c r="AF505" s="6"/>
      <c r="AG505" s="6"/>
      <c r="AH505" s="6">
        <f t="shared" si="174"/>
        <v>0</v>
      </c>
      <c r="AI505" s="6"/>
      <c r="AJ505" s="6"/>
      <c r="AK505" s="6">
        <f t="shared" si="175"/>
        <v>0</v>
      </c>
      <c r="AL505" s="6"/>
      <c r="AM505" s="6"/>
    </row>
    <row r="506" spans="1:41" ht="33.75" hidden="1" customHeight="1">
      <c r="A506" s="1" t="s">
        <v>123</v>
      </c>
      <c r="B506" s="23" t="s">
        <v>81</v>
      </c>
      <c r="C506" s="8" t="s">
        <v>58</v>
      </c>
      <c r="D506" s="8" t="s">
        <v>155</v>
      </c>
      <c r="E506" s="8"/>
      <c r="F506" s="6"/>
      <c r="G506" s="6"/>
      <c r="H506" s="6">
        <f t="shared" si="178"/>
        <v>0</v>
      </c>
      <c r="I506" s="6">
        <f>I507+I508+I509+I510</f>
        <v>0</v>
      </c>
      <c r="J506" s="6">
        <f t="shared" si="181"/>
        <v>0</v>
      </c>
      <c r="K506" s="6">
        <f>K507+K508+K509+K510</f>
        <v>0</v>
      </c>
      <c r="L506" s="6">
        <f>L507+L508+L509+L510</f>
        <v>0</v>
      </c>
      <c r="M506" s="6">
        <f t="shared" si="180"/>
        <v>0</v>
      </c>
      <c r="N506" s="6">
        <f>N507+N508+N509+N510</f>
        <v>0</v>
      </c>
      <c r="O506" s="6">
        <f>O507+O508+O509+O510</f>
        <v>0</v>
      </c>
      <c r="P506" s="6">
        <f t="shared" si="161"/>
        <v>0</v>
      </c>
      <c r="Q506" s="6">
        <f>Q507+Q508+Q509+Q510</f>
        <v>0</v>
      </c>
      <c r="R506" s="6">
        <f>R507+R508+R509+R510</f>
        <v>0</v>
      </c>
      <c r="S506" s="6">
        <f t="shared" si="159"/>
        <v>0</v>
      </c>
      <c r="T506" s="6">
        <f>T507+T508+T509+T510</f>
        <v>0</v>
      </c>
      <c r="U506" s="6">
        <f>U507+U508+U509+U510</f>
        <v>0</v>
      </c>
      <c r="V506" s="6">
        <f t="shared" si="177"/>
        <v>0</v>
      </c>
      <c r="W506" s="6">
        <f>W507+W508+W509+W510</f>
        <v>0</v>
      </c>
      <c r="X506" s="6">
        <f>X507+X508+X509+X510</f>
        <v>0</v>
      </c>
      <c r="Y506" s="6">
        <f t="shared" si="176"/>
        <v>0</v>
      </c>
      <c r="Z506" s="6">
        <f>Z507+Z508+Z509+Z510</f>
        <v>0</v>
      </c>
      <c r="AA506" s="6">
        <f>AA507+AA508+AA509+AA510</f>
        <v>0</v>
      </c>
      <c r="AB506" s="6">
        <f t="shared" si="172"/>
        <v>0</v>
      </c>
      <c r="AC506" s="6">
        <f>AC507+AC508+AC509+AC510</f>
        <v>0</v>
      </c>
      <c r="AD506" s="6">
        <f>AD507+AD508+AD509+AD510</f>
        <v>0</v>
      </c>
      <c r="AE506" s="6">
        <f t="shared" si="173"/>
        <v>0</v>
      </c>
      <c r="AF506" s="6">
        <f>AF507+AF508+AF509+AF510</f>
        <v>0</v>
      </c>
      <c r="AG506" s="6">
        <f>AG507+AG508+AG509+AG510</f>
        <v>0</v>
      </c>
      <c r="AH506" s="6">
        <f t="shared" si="174"/>
        <v>0</v>
      </c>
      <c r="AI506" s="6">
        <f>AI507+AI508+AI509+AI510</f>
        <v>0</v>
      </c>
      <c r="AJ506" s="6">
        <f>AJ507+AJ508+AJ509+AJ510</f>
        <v>0</v>
      </c>
      <c r="AK506" s="6">
        <f t="shared" si="175"/>
        <v>0</v>
      </c>
      <c r="AL506" s="6">
        <f>AL507+AL508+AL509+AL510</f>
        <v>0</v>
      </c>
      <c r="AM506" s="6">
        <f>AM507+AM508+AM509+AM510</f>
        <v>0</v>
      </c>
    </row>
    <row r="507" spans="1:41" ht="33.75" hidden="1" customHeight="1">
      <c r="A507" s="7" t="s">
        <v>10</v>
      </c>
      <c r="B507" s="23" t="s">
        <v>81</v>
      </c>
      <c r="C507" s="8" t="s">
        <v>58</v>
      </c>
      <c r="D507" s="8" t="s">
        <v>155</v>
      </c>
      <c r="E507" s="8" t="s">
        <v>11</v>
      </c>
      <c r="F507" s="6"/>
      <c r="G507" s="6"/>
      <c r="H507" s="6">
        <f t="shared" si="178"/>
        <v>0</v>
      </c>
      <c r="I507" s="6"/>
      <c r="J507" s="6">
        <f t="shared" si="181"/>
        <v>0</v>
      </c>
      <c r="K507" s="6"/>
      <c r="L507" s="6"/>
      <c r="M507" s="6">
        <f t="shared" si="180"/>
        <v>0</v>
      </c>
      <c r="N507" s="6"/>
      <c r="O507" s="6"/>
      <c r="P507" s="6">
        <f t="shared" si="161"/>
        <v>0</v>
      </c>
      <c r="Q507" s="6"/>
      <c r="R507" s="6"/>
      <c r="S507" s="6">
        <f t="shared" ref="S507:S620" si="182">P507+Q507+R507</f>
        <v>0</v>
      </c>
      <c r="T507" s="6"/>
      <c r="U507" s="6"/>
      <c r="V507" s="6">
        <f t="shared" si="177"/>
        <v>0</v>
      </c>
      <c r="W507" s="6"/>
      <c r="X507" s="6"/>
      <c r="Y507" s="6">
        <f t="shared" si="176"/>
        <v>0</v>
      </c>
      <c r="Z507" s="6"/>
      <c r="AA507" s="6"/>
      <c r="AB507" s="6">
        <f t="shared" si="172"/>
        <v>0</v>
      </c>
      <c r="AC507" s="6"/>
      <c r="AD507" s="6"/>
      <c r="AE507" s="6">
        <f t="shared" si="173"/>
        <v>0</v>
      </c>
      <c r="AF507" s="6"/>
      <c r="AG507" s="6"/>
      <c r="AH507" s="6">
        <f t="shared" si="174"/>
        <v>0</v>
      </c>
      <c r="AI507" s="6"/>
      <c r="AJ507" s="6"/>
      <c r="AK507" s="6">
        <f t="shared" si="175"/>
        <v>0</v>
      </c>
      <c r="AL507" s="6"/>
      <c r="AM507" s="6"/>
    </row>
    <row r="508" spans="1:41" ht="33.75" hidden="1" customHeight="1">
      <c r="A508" s="7" t="s">
        <v>90</v>
      </c>
      <c r="B508" s="23" t="s">
        <v>81</v>
      </c>
      <c r="C508" s="8" t="s">
        <v>58</v>
      </c>
      <c r="D508" s="8" t="s">
        <v>155</v>
      </c>
      <c r="E508" s="8" t="s">
        <v>27</v>
      </c>
      <c r="F508" s="6"/>
      <c r="G508" s="6"/>
      <c r="H508" s="6">
        <f t="shared" si="178"/>
        <v>0</v>
      </c>
      <c r="I508" s="6"/>
      <c r="J508" s="6">
        <f t="shared" si="181"/>
        <v>0</v>
      </c>
      <c r="K508" s="6"/>
      <c r="L508" s="6"/>
      <c r="M508" s="6">
        <f t="shared" si="180"/>
        <v>0</v>
      </c>
      <c r="N508" s="6"/>
      <c r="O508" s="6"/>
      <c r="P508" s="6">
        <f t="shared" si="161"/>
        <v>0</v>
      </c>
      <c r="Q508" s="6"/>
      <c r="R508" s="6"/>
      <c r="S508" s="6">
        <f t="shared" si="182"/>
        <v>0</v>
      </c>
      <c r="T508" s="6"/>
      <c r="U508" s="6"/>
      <c r="V508" s="6">
        <f t="shared" si="177"/>
        <v>0</v>
      </c>
      <c r="W508" s="6"/>
      <c r="X508" s="6"/>
      <c r="Y508" s="6">
        <f t="shared" si="176"/>
        <v>0</v>
      </c>
      <c r="Z508" s="6"/>
      <c r="AA508" s="6"/>
      <c r="AB508" s="6">
        <f t="shared" si="172"/>
        <v>0</v>
      </c>
      <c r="AC508" s="6"/>
      <c r="AD508" s="6"/>
      <c r="AE508" s="6">
        <f t="shared" si="173"/>
        <v>0</v>
      </c>
      <c r="AF508" s="6"/>
      <c r="AG508" s="6"/>
      <c r="AH508" s="6">
        <f t="shared" si="174"/>
        <v>0</v>
      </c>
      <c r="AI508" s="6"/>
      <c r="AJ508" s="6"/>
      <c r="AK508" s="6">
        <f t="shared" si="175"/>
        <v>0</v>
      </c>
      <c r="AL508" s="6"/>
      <c r="AM508" s="6"/>
    </row>
    <row r="509" spans="1:41" ht="33.75" hidden="1" customHeight="1">
      <c r="A509" s="7" t="s">
        <v>63</v>
      </c>
      <c r="B509" s="23" t="s">
        <v>81</v>
      </c>
      <c r="C509" s="8" t="s">
        <v>58</v>
      </c>
      <c r="D509" s="8" t="s">
        <v>155</v>
      </c>
      <c r="E509" s="8" t="s">
        <v>27</v>
      </c>
      <c r="F509" s="6"/>
      <c r="G509" s="6"/>
      <c r="H509" s="6">
        <f t="shared" si="178"/>
        <v>0</v>
      </c>
      <c r="I509" s="6"/>
      <c r="J509" s="6">
        <f t="shared" si="181"/>
        <v>0</v>
      </c>
      <c r="K509" s="6"/>
      <c r="L509" s="6"/>
      <c r="M509" s="6">
        <f t="shared" si="180"/>
        <v>0</v>
      </c>
      <c r="N509" s="6"/>
      <c r="O509" s="6"/>
      <c r="P509" s="6">
        <f t="shared" si="161"/>
        <v>0</v>
      </c>
      <c r="Q509" s="6"/>
      <c r="R509" s="6"/>
      <c r="S509" s="6">
        <f t="shared" si="182"/>
        <v>0</v>
      </c>
      <c r="T509" s="6"/>
      <c r="U509" s="6"/>
      <c r="V509" s="6">
        <f t="shared" si="177"/>
        <v>0</v>
      </c>
      <c r="W509" s="6"/>
      <c r="X509" s="6"/>
      <c r="Y509" s="6">
        <f t="shared" si="176"/>
        <v>0</v>
      </c>
      <c r="Z509" s="6"/>
      <c r="AA509" s="6"/>
      <c r="AB509" s="6">
        <f t="shared" si="172"/>
        <v>0</v>
      </c>
      <c r="AC509" s="6"/>
      <c r="AD509" s="6"/>
      <c r="AE509" s="6">
        <f t="shared" si="173"/>
        <v>0</v>
      </c>
      <c r="AF509" s="6"/>
      <c r="AG509" s="6"/>
      <c r="AH509" s="6">
        <f t="shared" si="174"/>
        <v>0</v>
      </c>
      <c r="AI509" s="6"/>
      <c r="AJ509" s="6"/>
      <c r="AK509" s="6">
        <f t="shared" si="175"/>
        <v>0</v>
      </c>
      <c r="AL509" s="6"/>
      <c r="AM509" s="6"/>
    </row>
    <row r="510" spans="1:41" ht="33.75" hidden="1" customHeight="1">
      <c r="A510" s="96" t="s">
        <v>91</v>
      </c>
      <c r="B510" s="23" t="s">
        <v>81</v>
      </c>
      <c r="C510" s="8" t="s">
        <v>58</v>
      </c>
      <c r="D510" s="8" t="s">
        <v>155</v>
      </c>
      <c r="E510" s="8" t="s">
        <v>27</v>
      </c>
      <c r="F510" s="6"/>
      <c r="G510" s="6"/>
      <c r="H510" s="6">
        <f t="shared" si="178"/>
        <v>0</v>
      </c>
      <c r="I510" s="6"/>
      <c r="J510" s="6">
        <f t="shared" si="181"/>
        <v>0</v>
      </c>
      <c r="K510" s="6"/>
      <c r="L510" s="6"/>
      <c r="M510" s="6">
        <f t="shared" si="180"/>
        <v>0</v>
      </c>
      <c r="N510" s="6"/>
      <c r="O510" s="6"/>
      <c r="P510" s="6">
        <f t="shared" ref="P510:P631" si="183">M510+N510+O510</f>
        <v>0</v>
      </c>
      <c r="Q510" s="6"/>
      <c r="R510" s="6"/>
      <c r="S510" s="6">
        <f t="shared" si="182"/>
        <v>0</v>
      </c>
      <c r="T510" s="6"/>
      <c r="U510" s="6"/>
      <c r="V510" s="6">
        <f t="shared" si="177"/>
        <v>0</v>
      </c>
      <c r="W510" s="6"/>
      <c r="X510" s="6"/>
      <c r="Y510" s="6">
        <f t="shared" si="176"/>
        <v>0</v>
      </c>
      <c r="Z510" s="6"/>
      <c r="AA510" s="6"/>
      <c r="AB510" s="6">
        <f t="shared" si="172"/>
        <v>0</v>
      </c>
      <c r="AC510" s="6"/>
      <c r="AD510" s="6"/>
      <c r="AE510" s="6">
        <f t="shared" si="173"/>
        <v>0</v>
      </c>
      <c r="AF510" s="6"/>
      <c r="AG510" s="6"/>
      <c r="AH510" s="6">
        <f t="shared" si="174"/>
        <v>0</v>
      </c>
      <c r="AI510" s="6"/>
      <c r="AJ510" s="6"/>
      <c r="AK510" s="6">
        <f t="shared" si="175"/>
        <v>0</v>
      </c>
      <c r="AL510" s="6"/>
      <c r="AM510" s="6"/>
    </row>
    <row r="511" spans="1:41" ht="21" hidden="1" customHeight="1">
      <c r="A511" s="98"/>
      <c r="B511" s="23"/>
      <c r="C511" s="8"/>
      <c r="D511" s="8"/>
      <c r="E511" s="8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</row>
    <row r="512" spans="1:41" ht="21" hidden="1" customHeight="1">
      <c r="A512" s="252" t="s">
        <v>399</v>
      </c>
      <c r="B512" s="79"/>
      <c r="C512" s="59"/>
      <c r="D512" s="59"/>
      <c r="E512" s="59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>
        <f>AL513</f>
        <v>0</v>
      </c>
      <c r="AM512" s="24">
        <f>AM513</f>
        <v>0</v>
      </c>
    </row>
    <row r="513" spans="1:43" ht="58.5" hidden="1" customHeight="1">
      <c r="A513" s="139" t="s">
        <v>89</v>
      </c>
      <c r="B513" s="23">
        <v>913</v>
      </c>
      <c r="C513" s="8" t="s">
        <v>58</v>
      </c>
      <c r="D513" s="8" t="s">
        <v>400</v>
      </c>
      <c r="E513" s="8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>
        <f>AL514+AL515</f>
        <v>0</v>
      </c>
      <c r="AM513" s="6"/>
    </row>
    <row r="514" spans="1:43" ht="21" hidden="1" customHeight="1">
      <c r="A514" s="120" t="s">
        <v>10</v>
      </c>
      <c r="B514" s="23">
        <v>913</v>
      </c>
      <c r="C514" s="8" t="s">
        <v>58</v>
      </c>
      <c r="D514" s="8" t="s">
        <v>400</v>
      </c>
      <c r="E514" s="8" t="s">
        <v>11</v>
      </c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</row>
    <row r="515" spans="1:43" ht="21" hidden="1" customHeight="1">
      <c r="A515" s="126" t="s">
        <v>16</v>
      </c>
      <c r="B515" s="23">
        <v>913</v>
      </c>
      <c r="C515" s="8" t="s">
        <v>58</v>
      </c>
      <c r="D515" s="4" t="s">
        <v>401</v>
      </c>
      <c r="E515" s="8" t="s">
        <v>11</v>
      </c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</row>
    <row r="516" spans="1:43" ht="21" hidden="1" customHeight="1">
      <c r="A516" s="98"/>
      <c r="B516" s="23"/>
      <c r="C516" s="8"/>
      <c r="D516" s="8"/>
      <c r="E516" s="8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</row>
    <row r="517" spans="1:43" ht="21" hidden="1" customHeight="1">
      <c r="A517" s="98"/>
      <c r="B517" s="23"/>
      <c r="C517" s="8"/>
      <c r="D517" s="8"/>
      <c r="E517" s="8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</row>
    <row r="518" spans="1:43" s="53" customFormat="1" ht="33.75" customHeight="1">
      <c r="A518" s="58" t="s">
        <v>92</v>
      </c>
      <c r="B518" s="82">
        <v>913</v>
      </c>
      <c r="C518" s="56" t="s">
        <v>93</v>
      </c>
      <c r="D518" s="56"/>
      <c r="E518" s="56"/>
      <c r="F518" s="130">
        <f>F521+F524+F519+F533</f>
        <v>15681.6</v>
      </c>
      <c r="G518" s="130">
        <f>G521+G524+G533</f>
        <v>2975.9</v>
      </c>
      <c r="H518" s="26">
        <f t="shared" si="178"/>
        <v>18657.5</v>
      </c>
      <c r="I518" s="26">
        <f>I521+I524</f>
        <v>0</v>
      </c>
      <c r="J518" s="26">
        <f t="shared" si="181"/>
        <v>18657.5</v>
      </c>
      <c r="K518" s="26">
        <f>K521+K524</f>
        <v>0</v>
      </c>
      <c r="L518" s="26">
        <f>L521+L524</f>
        <v>0</v>
      </c>
      <c r="M518" s="26">
        <f t="shared" si="180"/>
        <v>18657.5</v>
      </c>
      <c r="N518" s="26">
        <f>N521+N524</f>
        <v>0</v>
      </c>
      <c r="O518" s="26">
        <f>O521+O524</f>
        <v>0</v>
      </c>
      <c r="P518" s="26">
        <f t="shared" si="183"/>
        <v>18657.5</v>
      </c>
      <c r="Q518" s="26">
        <f>Q521+Q524</f>
        <v>0</v>
      </c>
      <c r="R518" s="26">
        <f>R521+R524</f>
        <v>0</v>
      </c>
      <c r="S518" s="26">
        <f t="shared" si="182"/>
        <v>18657.5</v>
      </c>
      <c r="T518" s="26">
        <f>T521+T524</f>
        <v>0</v>
      </c>
      <c r="U518" s="26">
        <f>U521+U524</f>
        <v>0</v>
      </c>
      <c r="V518" s="26">
        <f t="shared" si="177"/>
        <v>18657.5</v>
      </c>
      <c r="W518" s="26">
        <f>W521+W524</f>
        <v>0</v>
      </c>
      <c r="X518" s="26">
        <f>X521+X524</f>
        <v>0</v>
      </c>
      <c r="Y518" s="26">
        <f t="shared" si="176"/>
        <v>18657.5</v>
      </c>
      <c r="Z518" s="26">
        <f>Z521+Z524</f>
        <v>0</v>
      </c>
      <c r="AA518" s="26">
        <f>AA521+AA524</f>
        <v>0</v>
      </c>
      <c r="AB518" s="124">
        <f t="shared" si="172"/>
        <v>18657.5</v>
      </c>
      <c r="AC518" s="26">
        <f>AC521+AC524</f>
        <v>0</v>
      </c>
      <c r="AD518" s="26">
        <f>AD521+AD524</f>
        <v>0</v>
      </c>
      <c r="AE518" s="26">
        <f>AB518+AC518+AD518</f>
        <v>18657.5</v>
      </c>
      <c r="AF518" s="26">
        <f>AF521+AF524</f>
        <v>0</v>
      </c>
      <c r="AG518" s="26">
        <f>AG521+AG524</f>
        <v>0</v>
      </c>
      <c r="AH518" s="26">
        <f t="shared" si="174"/>
        <v>18657.5</v>
      </c>
      <c r="AI518" s="26">
        <f>AI521+AI524</f>
        <v>0</v>
      </c>
      <c r="AJ518" s="26">
        <f>AJ521+AJ524</f>
        <v>0</v>
      </c>
      <c r="AK518" s="26">
        <f t="shared" si="175"/>
        <v>18657.5</v>
      </c>
      <c r="AL518" s="130">
        <f>AL521+AL524+AL533</f>
        <v>18438.899999999998</v>
      </c>
      <c r="AM518" s="130">
        <f>AM521+AM524+AM533</f>
        <v>18221.899999999998</v>
      </c>
      <c r="AO518" s="118"/>
    </row>
    <row r="519" spans="1:43" s="53" customFormat="1" ht="55.5" hidden="1" customHeight="1">
      <c r="A519" s="259" t="s">
        <v>487</v>
      </c>
      <c r="B519" s="203" t="s">
        <v>81</v>
      </c>
      <c r="C519" s="181" t="s">
        <v>93</v>
      </c>
      <c r="D519" s="181" t="s">
        <v>257</v>
      </c>
      <c r="E519" s="181"/>
      <c r="F519" s="182">
        <f>F520</f>
        <v>0</v>
      </c>
      <c r="G519" s="263"/>
      <c r="H519" s="182">
        <f t="shared" si="178"/>
        <v>0</v>
      </c>
      <c r="I519" s="263"/>
      <c r="J519" s="263"/>
      <c r="K519" s="263"/>
      <c r="L519" s="263"/>
      <c r="M519" s="263"/>
      <c r="N519" s="263"/>
      <c r="O519" s="263"/>
      <c r="P519" s="263"/>
      <c r="Q519" s="263"/>
      <c r="R519" s="263"/>
      <c r="S519" s="263"/>
      <c r="T519" s="263"/>
      <c r="U519" s="263"/>
      <c r="V519" s="263"/>
      <c r="W519" s="263"/>
      <c r="X519" s="263"/>
      <c r="Y519" s="263"/>
      <c r="Z519" s="263"/>
      <c r="AA519" s="263"/>
      <c r="AB519" s="264"/>
      <c r="AC519" s="263"/>
      <c r="AD519" s="263"/>
      <c r="AE519" s="263"/>
      <c r="AF519" s="263"/>
      <c r="AG519" s="263"/>
      <c r="AH519" s="263"/>
      <c r="AI519" s="263"/>
      <c r="AJ519" s="263"/>
      <c r="AK519" s="263"/>
      <c r="AL519" s="263"/>
      <c r="AM519" s="263"/>
      <c r="AO519" s="118"/>
    </row>
    <row r="520" spans="1:43" s="53" customFormat="1" ht="33.75" hidden="1" customHeight="1">
      <c r="A520" s="7" t="s">
        <v>10</v>
      </c>
      <c r="B520" s="23" t="s">
        <v>81</v>
      </c>
      <c r="C520" s="8" t="s">
        <v>93</v>
      </c>
      <c r="D520" s="8" t="s">
        <v>257</v>
      </c>
      <c r="E520" s="8" t="s">
        <v>11</v>
      </c>
      <c r="F520" s="6"/>
      <c r="G520" s="6"/>
      <c r="H520" s="6">
        <f t="shared" si="178"/>
        <v>0</v>
      </c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124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O520" s="118"/>
    </row>
    <row r="521" spans="1:43" ht="81.75" customHeight="1">
      <c r="A521" s="165" t="s">
        <v>436</v>
      </c>
      <c r="B521" s="203">
        <v>913</v>
      </c>
      <c r="C521" s="181" t="s">
        <v>93</v>
      </c>
      <c r="D521" s="181" t="s">
        <v>165</v>
      </c>
      <c r="E521" s="181"/>
      <c r="F521" s="182">
        <f>F522+F523</f>
        <v>0</v>
      </c>
      <c r="G521" s="182">
        <f>G522</f>
        <v>0</v>
      </c>
      <c r="H521" s="182">
        <f t="shared" si="178"/>
        <v>0</v>
      </c>
      <c r="I521" s="182">
        <f t="shared" ref="I521:AJ521" si="184">I522</f>
        <v>0</v>
      </c>
      <c r="J521" s="182">
        <f t="shared" si="181"/>
        <v>0</v>
      </c>
      <c r="K521" s="182">
        <f t="shared" si="184"/>
        <v>0</v>
      </c>
      <c r="L521" s="182">
        <f t="shared" si="184"/>
        <v>0</v>
      </c>
      <c r="M521" s="182">
        <f t="shared" si="180"/>
        <v>0</v>
      </c>
      <c r="N521" s="182">
        <f t="shared" si="184"/>
        <v>0</v>
      </c>
      <c r="O521" s="182">
        <f t="shared" si="184"/>
        <v>0</v>
      </c>
      <c r="P521" s="182">
        <f t="shared" si="183"/>
        <v>0</v>
      </c>
      <c r="Q521" s="182">
        <f t="shared" si="184"/>
        <v>0</v>
      </c>
      <c r="R521" s="182">
        <f t="shared" si="184"/>
        <v>0</v>
      </c>
      <c r="S521" s="182">
        <f t="shared" si="182"/>
        <v>0</v>
      </c>
      <c r="T521" s="182">
        <f t="shared" si="184"/>
        <v>0</v>
      </c>
      <c r="U521" s="182">
        <f t="shared" si="184"/>
        <v>0</v>
      </c>
      <c r="V521" s="182">
        <f t="shared" si="177"/>
        <v>0</v>
      </c>
      <c r="W521" s="182">
        <f t="shared" si="184"/>
        <v>0</v>
      </c>
      <c r="X521" s="182">
        <f t="shared" si="184"/>
        <v>0</v>
      </c>
      <c r="Y521" s="182">
        <f t="shared" si="176"/>
        <v>0</v>
      </c>
      <c r="Z521" s="182">
        <f t="shared" si="184"/>
        <v>0</v>
      </c>
      <c r="AA521" s="182">
        <f t="shared" si="184"/>
        <v>0</v>
      </c>
      <c r="AB521" s="182">
        <f t="shared" si="172"/>
        <v>0</v>
      </c>
      <c r="AC521" s="182">
        <f t="shared" si="184"/>
        <v>0</v>
      </c>
      <c r="AD521" s="182">
        <f t="shared" si="184"/>
        <v>0</v>
      </c>
      <c r="AE521" s="182">
        <f t="shared" si="184"/>
        <v>0</v>
      </c>
      <c r="AF521" s="182">
        <f t="shared" si="184"/>
        <v>0</v>
      </c>
      <c r="AG521" s="182">
        <f t="shared" si="184"/>
        <v>0</v>
      </c>
      <c r="AH521" s="182">
        <f t="shared" si="174"/>
        <v>0</v>
      </c>
      <c r="AI521" s="182">
        <f t="shared" si="184"/>
        <v>0</v>
      </c>
      <c r="AJ521" s="182">
        <f t="shared" si="184"/>
        <v>0</v>
      </c>
      <c r="AK521" s="182">
        <f t="shared" si="175"/>
        <v>0</v>
      </c>
      <c r="AL521" s="182">
        <f>AL522+AL523</f>
        <v>217</v>
      </c>
      <c r="AM521" s="182">
        <f>AM522+AM523</f>
        <v>0</v>
      </c>
    </row>
    <row r="522" spans="1:43" ht="21" customHeight="1">
      <c r="A522" s="120" t="s">
        <v>10</v>
      </c>
      <c r="B522" s="23">
        <v>913</v>
      </c>
      <c r="C522" s="8" t="s">
        <v>93</v>
      </c>
      <c r="D522" s="8" t="s">
        <v>165</v>
      </c>
      <c r="E522" s="8" t="s">
        <v>11</v>
      </c>
      <c r="F522" s="6"/>
      <c r="G522" s="6"/>
      <c r="H522" s="6">
        <f t="shared" si="178"/>
        <v>0</v>
      </c>
      <c r="I522" s="6"/>
      <c r="J522" s="6">
        <f t="shared" si="181"/>
        <v>0</v>
      </c>
      <c r="K522" s="6"/>
      <c r="L522" s="6"/>
      <c r="M522" s="6">
        <f t="shared" si="180"/>
        <v>0</v>
      </c>
      <c r="N522" s="6"/>
      <c r="O522" s="6"/>
      <c r="P522" s="6">
        <f t="shared" si="183"/>
        <v>0</v>
      </c>
      <c r="Q522" s="6"/>
      <c r="R522" s="6"/>
      <c r="S522" s="6">
        <f t="shared" si="182"/>
        <v>0</v>
      </c>
      <c r="T522" s="6"/>
      <c r="U522" s="6"/>
      <c r="V522" s="6">
        <f t="shared" si="177"/>
        <v>0</v>
      </c>
      <c r="W522" s="6"/>
      <c r="X522" s="6"/>
      <c r="Y522" s="6">
        <f t="shared" si="176"/>
        <v>0</v>
      </c>
      <c r="Z522" s="6"/>
      <c r="AA522" s="6"/>
      <c r="AB522" s="6">
        <f t="shared" si="172"/>
        <v>0</v>
      </c>
      <c r="AC522" s="6"/>
      <c r="AD522" s="6"/>
      <c r="AE522" s="6">
        <f>AB522+AC522+AD522</f>
        <v>0</v>
      </c>
      <c r="AF522" s="6"/>
      <c r="AG522" s="6"/>
      <c r="AH522" s="6">
        <f t="shared" si="174"/>
        <v>0</v>
      </c>
      <c r="AI522" s="6"/>
      <c r="AJ522" s="6"/>
      <c r="AK522" s="6">
        <f t="shared" si="175"/>
        <v>0</v>
      </c>
      <c r="AL522" s="6">
        <v>217</v>
      </c>
      <c r="AM522" s="6"/>
    </row>
    <row r="523" spans="1:43" ht="21" customHeight="1">
      <c r="A523" s="7" t="s">
        <v>68</v>
      </c>
      <c r="B523" s="23">
        <v>913</v>
      </c>
      <c r="C523" s="8" t="s">
        <v>93</v>
      </c>
      <c r="D523" s="8" t="s">
        <v>165</v>
      </c>
      <c r="E523" s="8" t="s">
        <v>69</v>
      </c>
      <c r="F523" s="6"/>
      <c r="G523" s="6"/>
      <c r="H523" s="6">
        <f t="shared" si="178"/>
        <v>0</v>
      </c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</row>
    <row r="524" spans="1:43" ht="33.75" customHeight="1">
      <c r="A524" s="1" t="s">
        <v>123</v>
      </c>
      <c r="B524" s="23">
        <v>913</v>
      </c>
      <c r="C524" s="8" t="s">
        <v>93</v>
      </c>
      <c r="D524" s="8" t="s">
        <v>155</v>
      </c>
      <c r="E524" s="8"/>
      <c r="F524" s="131">
        <f>F525+F529+F541</f>
        <v>15350.9</v>
      </c>
      <c r="G524" s="131">
        <f>G525+G529</f>
        <v>0</v>
      </c>
      <c r="H524" s="6">
        <f t="shared" si="178"/>
        <v>15350.9</v>
      </c>
      <c r="I524" s="6">
        <f>I525+I529</f>
        <v>0</v>
      </c>
      <c r="J524" s="6">
        <f t="shared" si="181"/>
        <v>15350.9</v>
      </c>
      <c r="K524" s="6">
        <f t="shared" ref="K524:AM524" si="185">K525+K529</f>
        <v>0</v>
      </c>
      <c r="L524" s="6">
        <f t="shared" si="185"/>
        <v>0</v>
      </c>
      <c r="M524" s="6">
        <f t="shared" si="180"/>
        <v>15350.9</v>
      </c>
      <c r="N524" s="6">
        <f t="shared" si="185"/>
        <v>0</v>
      </c>
      <c r="O524" s="6">
        <f t="shared" si="185"/>
        <v>0</v>
      </c>
      <c r="P524" s="6">
        <f t="shared" si="185"/>
        <v>15315.9</v>
      </c>
      <c r="Q524" s="6">
        <f t="shared" si="185"/>
        <v>0</v>
      </c>
      <c r="R524" s="6">
        <f t="shared" si="185"/>
        <v>0</v>
      </c>
      <c r="S524" s="6">
        <f t="shared" si="182"/>
        <v>15315.9</v>
      </c>
      <c r="T524" s="6">
        <f t="shared" si="185"/>
        <v>0</v>
      </c>
      <c r="U524" s="6">
        <f t="shared" si="185"/>
        <v>0</v>
      </c>
      <c r="V524" s="6">
        <f t="shared" si="177"/>
        <v>15315.9</v>
      </c>
      <c r="W524" s="6">
        <f t="shared" si="185"/>
        <v>0</v>
      </c>
      <c r="X524" s="6">
        <f t="shared" si="185"/>
        <v>0</v>
      </c>
      <c r="Y524" s="6">
        <f t="shared" si="176"/>
        <v>15315.9</v>
      </c>
      <c r="Z524" s="6">
        <f t="shared" si="185"/>
        <v>0</v>
      </c>
      <c r="AA524" s="6">
        <f t="shared" si="185"/>
        <v>0</v>
      </c>
      <c r="AB524" s="6">
        <f t="shared" si="172"/>
        <v>15315.9</v>
      </c>
      <c r="AC524" s="6">
        <f t="shared" si="185"/>
        <v>0</v>
      </c>
      <c r="AD524" s="6">
        <f t="shared" si="185"/>
        <v>0</v>
      </c>
      <c r="AE524" s="6">
        <f t="shared" si="185"/>
        <v>15315.9</v>
      </c>
      <c r="AF524" s="6">
        <f t="shared" si="185"/>
        <v>0</v>
      </c>
      <c r="AG524" s="6">
        <f t="shared" si="185"/>
        <v>0</v>
      </c>
      <c r="AH524" s="6">
        <f t="shared" si="174"/>
        <v>15315.9</v>
      </c>
      <c r="AI524" s="6">
        <f t="shared" si="185"/>
        <v>0</v>
      </c>
      <c r="AJ524" s="6">
        <f t="shared" si="185"/>
        <v>0</v>
      </c>
      <c r="AK524" s="6">
        <f t="shared" si="175"/>
        <v>15315.9</v>
      </c>
      <c r="AL524" s="131">
        <f t="shared" si="185"/>
        <v>14915.3</v>
      </c>
      <c r="AM524" s="131">
        <f t="shared" si="185"/>
        <v>14915.3</v>
      </c>
    </row>
    <row r="525" spans="1:43" ht="35.25" customHeight="1">
      <c r="A525" s="1" t="s">
        <v>206</v>
      </c>
      <c r="B525" s="23">
        <v>913</v>
      </c>
      <c r="C525" s="8" t="s">
        <v>93</v>
      </c>
      <c r="D525" s="8" t="s">
        <v>155</v>
      </c>
      <c r="E525" s="8"/>
      <c r="F525" s="131">
        <f>F526+F527+F528</f>
        <v>9916</v>
      </c>
      <c r="G525" s="131">
        <f>G526+G527+G528</f>
        <v>0</v>
      </c>
      <c r="H525" s="6">
        <f t="shared" si="178"/>
        <v>9916</v>
      </c>
      <c r="I525" s="6"/>
      <c r="J525" s="6">
        <f t="shared" si="181"/>
        <v>9916</v>
      </c>
      <c r="K525" s="6"/>
      <c r="L525" s="6">
        <f>L526+L527+L528</f>
        <v>0</v>
      </c>
      <c r="M525" s="6">
        <f t="shared" si="180"/>
        <v>9916</v>
      </c>
      <c r="N525" s="6"/>
      <c r="O525" s="6">
        <f>SUM(O526:O528)</f>
        <v>0</v>
      </c>
      <c r="P525" s="6">
        <f>P526+P527+P528</f>
        <v>9916</v>
      </c>
      <c r="Q525" s="6"/>
      <c r="R525" s="6"/>
      <c r="S525" s="6">
        <f t="shared" si="182"/>
        <v>9916</v>
      </c>
      <c r="T525" s="6"/>
      <c r="U525" s="6"/>
      <c r="V525" s="6">
        <f t="shared" si="177"/>
        <v>9916</v>
      </c>
      <c r="W525" s="6"/>
      <c r="X525" s="6"/>
      <c r="Y525" s="6">
        <f t="shared" si="176"/>
        <v>9916</v>
      </c>
      <c r="Z525" s="6"/>
      <c r="AA525" s="6">
        <f>AA526+AA527</f>
        <v>0</v>
      </c>
      <c r="AB525" s="6">
        <f t="shared" si="172"/>
        <v>9916</v>
      </c>
      <c r="AC525" s="6"/>
      <c r="AD525" s="6"/>
      <c r="AE525" s="6">
        <f>AB525+AC525+AD525</f>
        <v>9916</v>
      </c>
      <c r="AF525" s="6"/>
      <c r="AG525" s="6">
        <f>AG526+AG527</f>
        <v>0</v>
      </c>
      <c r="AH525" s="6">
        <f t="shared" si="174"/>
        <v>9916</v>
      </c>
      <c r="AI525" s="6">
        <f>AI526+AI527</f>
        <v>0</v>
      </c>
      <c r="AJ525" s="6">
        <f>AJ526+AJ527</f>
        <v>0</v>
      </c>
      <c r="AK525" s="6">
        <f t="shared" si="175"/>
        <v>9916</v>
      </c>
      <c r="AL525" s="131">
        <f>AL526+AL527+AL528</f>
        <v>9916</v>
      </c>
      <c r="AM525" s="131">
        <f>AM526+AM527+AM528</f>
        <v>9916</v>
      </c>
      <c r="AN525" s="6">
        <f>AN526+AN527+AN528</f>
        <v>0</v>
      </c>
      <c r="AO525" s="6">
        <f>AO526+AO527+AO528</f>
        <v>0</v>
      </c>
      <c r="AP525" s="6">
        <f>AP526+AP527+AP528</f>
        <v>0</v>
      </c>
    </row>
    <row r="526" spans="1:43" ht="33.75" customHeight="1">
      <c r="A526" s="1" t="s">
        <v>8</v>
      </c>
      <c r="B526" s="23">
        <v>913</v>
      </c>
      <c r="C526" s="8" t="s">
        <v>93</v>
      </c>
      <c r="D526" s="8" t="s">
        <v>155</v>
      </c>
      <c r="E526" s="8" t="s">
        <v>9</v>
      </c>
      <c r="F526" s="6">
        <v>8882.9</v>
      </c>
      <c r="G526" s="6"/>
      <c r="H526" s="6">
        <f t="shared" si="178"/>
        <v>8882.9</v>
      </c>
      <c r="I526" s="6"/>
      <c r="J526" s="6">
        <f t="shared" si="181"/>
        <v>8882.9</v>
      </c>
      <c r="K526" s="6"/>
      <c r="L526" s="6"/>
      <c r="M526" s="6">
        <f t="shared" si="180"/>
        <v>8882.9</v>
      </c>
      <c r="N526" s="6"/>
      <c r="O526" s="6"/>
      <c r="P526" s="6">
        <f t="shared" si="183"/>
        <v>8882.9</v>
      </c>
      <c r="Q526" s="6"/>
      <c r="R526" s="6"/>
      <c r="S526" s="6">
        <f t="shared" si="182"/>
        <v>8882.9</v>
      </c>
      <c r="T526" s="6"/>
      <c r="U526" s="6"/>
      <c r="V526" s="6">
        <f t="shared" si="177"/>
        <v>8882.9</v>
      </c>
      <c r="W526" s="6"/>
      <c r="X526" s="6"/>
      <c r="Y526" s="6">
        <f t="shared" si="176"/>
        <v>8882.9</v>
      </c>
      <c r="Z526" s="6"/>
      <c r="AA526" s="6"/>
      <c r="AB526" s="6">
        <f t="shared" si="172"/>
        <v>8882.9</v>
      </c>
      <c r="AC526" s="6"/>
      <c r="AD526" s="6"/>
      <c r="AE526" s="6">
        <f>AB526+AC526+AD526</f>
        <v>8882.9</v>
      </c>
      <c r="AF526" s="6"/>
      <c r="AG526" s="6"/>
      <c r="AH526" s="6">
        <f t="shared" si="174"/>
        <v>8882.9</v>
      </c>
      <c r="AI526" s="6"/>
      <c r="AJ526" s="6"/>
      <c r="AK526" s="6">
        <f t="shared" si="175"/>
        <v>8882.9</v>
      </c>
      <c r="AL526" s="6">
        <v>8882.9</v>
      </c>
      <c r="AM526" s="6">
        <v>8882.9</v>
      </c>
      <c r="AN526" s="6"/>
      <c r="AO526" s="6"/>
      <c r="AP526" s="125"/>
      <c r="AQ526" s="112"/>
    </row>
    <row r="527" spans="1:43" ht="21" customHeight="1">
      <c r="A527" s="1" t="s">
        <v>10</v>
      </c>
      <c r="B527" s="23">
        <v>913</v>
      </c>
      <c r="C527" s="8" t="s">
        <v>93</v>
      </c>
      <c r="D527" s="8" t="s">
        <v>155</v>
      </c>
      <c r="E527" s="8" t="s">
        <v>11</v>
      </c>
      <c r="F527" s="6">
        <v>1033.0999999999999</v>
      </c>
      <c r="G527" s="6"/>
      <c r="H527" s="6">
        <f t="shared" si="178"/>
        <v>1033.0999999999999</v>
      </c>
      <c r="I527" s="6"/>
      <c r="J527" s="6">
        <f t="shared" si="181"/>
        <v>1033.0999999999999</v>
      </c>
      <c r="K527" s="6"/>
      <c r="L527" s="6"/>
      <c r="M527" s="6">
        <f t="shared" si="180"/>
        <v>1033.0999999999999</v>
      </c>
      <c r="N527" s="6"/>
      <c r="O527" s="6"/>
      <c r="P527" s="6">
        <f t="shared" si="183"/>
        <v>1033.0999999999999</v>
      </c>
      <c r="Q527" s="6"/>
      <c r="R527" s="6"/>
      <c r="S527" s="6">
        <f t="shared" si="182"/>
        <v>1033.0999999999999</v>
      </c>
      <c r="T527" s="6"/>
      <c r="U527" s="6"/>
      <c r="V527" s="6">
        <f t="shared" si="177"/>
        <v>1033.0999999999999</v>
      </c>
      <c r="W527" s="6"/>
      <c r="X527" s="6"/>
      <c r="Y527" s="6">
        <f t="shared" si="176"/>
        <v>1033.0999999999999</v>
      </c>
      <c r="Z527" s="6"/>
      <c r="AA527" s="6"/>
      <c r="AB527" s="6">
        <f t="shared" si="172"/>
        <v>1033.0999999999999</v>
      </c>
      <c r="AC527" s="6"/>
      <c r="AD527" s="6"/>
      <c r="AE527" s="6">
        <f>AB527+AC527+AD527</f>
        <v>1033.0999999999999</v>
      </c>
      <c r="AF527" s="6"/>
      <c r="AG527" s="6"/>
      <c r="AH527" s="6">
        <f t="shared" si="174"/>
        <v>1033.0999999999999</v>
      </c>
      <c r="AI527" s="6"/>
      <c r="AJ527" s="6"/>
      <c r="AK527" s="6">
        <f t="shared" si="175"/>
        <v>1033.0999999999999</v>
      </c>
      <c r="AL527" s="6">
        <v>1033.0999999999999</v>
      </c>
      <c r="AM527" s="6">
        <v>1033.0999999999999</v>
      </c>
      <c r="AN527" s="6"/>
      <c r="AO527" s="6"/>
      <c r="AP527" s="125"/>
      <c r="AQ527" s="112"/>
    </row>
    <row r="528" spans="1:43" ht="21.75" customHeight="1">
      <c r="A528" s="1" t="s">
        <v>19</v>
      </c>
      <c r="B528" s="23">
        <v>913</v>
      </c>
      <c r="C528" s="8" t="s">
        <v>93</v>
      </c>
      <c r="D528" s="8" t="s">
        <v>155</v>
      </c>
      <c r="E528" s="8" t="s">
        <v>20</v>
      </c>
      <c r="F528" s="6"/>
      <c r="G528" s="6"/>
      <c r="H528" s="6">
        <f t="shared" si="178"/>
        <v>0</v>
      </c>
      <c r="I528" s="6"/>
      <c r="J528" s="6">
        <f t="shared" si="181"/>
        <v>0</v>
      </c>
      <c r="K528" s="6"/>
      <c r="L528" s="6"/>
      <c r="M528" s="6">
        <f t="shared" si="180"/>
        <v>0</v>
      </c>
      <c r="N528" s="6"/>
      <c r="O528" s="6"/>
      <c r="P528" s="6">
        <f t="shared" si="183"/>
        <v>0</v>
      </c>
      <c r="Q528" s="6"/>
      <c r="R528" s="6"/>
      <c r="S528" s="6">
        <f t="shared" si="182"/>
        <v>0</v>
      </c>
      <c r="T528" s="6"/>
      <c r="U528" s="6"/>
      <c r="V528" s="6">
        <f t="shared" si="177"/>
        <v>0</v>
      </c>
      <c r="W528" s="6"/>
      <c r="X528" s="6"/>
      <c r="Y528" s="6">
        <f t="shared" si="176"/>
        <v>0</v>
      </c>
      <c r="Z528" s="6"/>
      <c r="AA528" s="6"/>
      <c r="AB528" s="6">
        <f t="shared" si="172"/>
        <v>0</v>
      </c>
      <c r="AC528" s="6"/>
      <c r="AD528" s="6"/>
      <c r="AE528" s="6">
        <f>AB528+AC528+AD528</f>
        <v>0</v>
      </c>
      <c r="AF528" s="6"/>
      <c r="AG528" s="6"/>
      <c r="AH528" s="6">
        <f t="shared" si="174"/>
        <v>0</v>
      </c>
      <c r="AI528" s="6"/>
      <c r="AJ528" s="6"/>
      <c r="AK528" s="6">
        <f t="shared" si="175"/>
        <v>0</v>
      </c>
      <c r="AL528" s="6"/>
      <c r="AM528" s="6"/>
      <c r="AN528" s="6"/>
      <c r="AO528" s="6"/>
      <c r="AP528" s="125"/>
      <c r="AQ528" s="112"/>
    </row>
    <row r="529" spans="1:39" ht="21" customHeight="1">
      <c r="A529" s="1" t="s">
        <v>232</v>
      </c>
      <c r="B529" s="23">
        <v>913</v>
      </c>
      <c r="C529" s="8" t="s">
        <v>93</v>
      </c>
      <c r="D529" s="8" t="s">
        <v>155</v>
      </c>
      <c r="E529" s="8"/>
      <c r="F529" s="131">
        <f>F530+F531+F532</f>
        <v>5399.9</v>
      </c>
      <c r="G529" s="131">
        <f>G530+G531+G532</f>
        <v>0</v>
      </c>
      <c r="H529" s="6">
        <f t="shared" si="178"/>
        <v>5399.9</v>
      </c>
      <c r="I529" s="6">
        <f>I530+I531+I532</f>
        <v>0</v>
      </c>
      <c r="J529" s="6">
        <f t="shared" si="181"/>
        <v>5399.9</v>
      </c>
      <c r="K529" s="6">
        <f t="shared" ref="K529:AM529" si="186">K530+K531+K532</f>
        <v>0</v>
      </c>
      <c r="L529" s="6">
        <f t="shared" si="186"/>
        <v>0</v>
      </c>
      <c r="M529" s="6">
        <f t="shared" si="180"/>
        <v>5399.9</v>
      </c>
      <c r="N529" s="6">
        <f t="shared" si="186"/>
        <v>0</v>
      </c>
      <c r="O529" s="6">
        <f t="shared" si="186"/>
        <v>0</v>
      </c>
      <c r="P529" s="6">
        <f t="shared" si="183"/>
        <v>5399.9</v>
      </c>
      <c r="Q529" s="6">
        <f t="shared" si="186"/>
        <v>0</v>
      </c>
      <c r="R529" s="6">
        <f t="shared" si="186"/>
        <v>0</v>
      </c>
      <c r="S529" s="6">
        <f t="shared" si="182"/>
        <v>5399.9</v>
      </c>
      <c r="T529" s="6">
        <f t="shared" si="186"/>
        <v>0</v>
      </c>
      <c r="U529" s="6">
        <f t="shared" si="186"/>
        <v>0</v>
      </c>
      <c r="V529" s="6">
        <f t="shared" si="177"/>
        <v>5399.9</v>
      </c>
      <c r="W529" s="6">
        <f t="shared" si="186"/>
        <v>0</v>
      </c>
      <c r="X529" s="6">
        <f t="shared" si="186"/>
        <v>0</v>
      </c>
      <c r="Y529" s="6">
        <f t="shared" si="176"/>
        <v>5399.9</v>
      </c>
      <c r="Z529" s="6">
        <f t="shared" si="186"/>
        <v>0</v>
      </c>
      <c r="AA529" s="6">
        <f t="shared" si="186"/>
        <v>0</v>
      </c>
      <c r="AB529" s="6">
        <f t="shared" si="172"/>
        <v>5399.9</v>
      </c>
      <c r="AC529" s="6">
        <f t="shared" si="186"/>
        <v>0</v>
      </c>
      <c r="AD529" s="6">
        <f t="shared" si="186"/>
        <v>0</v>
      </c>
      <c r="AE529" s="6">
        <f t="shared" si="186"/>
        <v>5399.9</v>
      </c>
      <c r="AF529" s="6">
        <f t="shared" si="186"/>
        <v>0</v>
      </c>
      <c r="AG529" s="6">
        <f t="shared" si="186"/>
        <v>0</v>
      </c>
      <c r="AH529" s="6">
        <f t="shared" si="174"/>
        <v>5399.9</v>
      </c>
      <c r="AI529" s="6">
        <f t="shared" si="186"/>
        <v>0</v>
      </c>
      <c r="AJ529" s="6">
        <f t="shared" si="186"/>
        <v>0</v>
      </c>
      <c r="AK529" s="6">
        <f t="shared" si="175"/>
        <v>5399.9</v>
      </c>
      <c r="AL529" s="131">
        <f>AL530+AL531+AL532</f>
        <v>4999.2999999999993</v>
      </c>
      <c r="AM529" s="131">
        <f t="shared" si="186"/>
        <v>4999.2999999999993</v>
      </c>
    </row>
    <row r="530" spans="1:39" ht="33.75" customHeight="1">
      <c r="A530" s="1" t="s">
        <v>8</v>
      </c>
      <c r="B530" s="23">
        <v>913</v>
      </c>
      <c r="C530" s="8" t="s">
        <v>93</v>
      </c>
      <c r="D530" s="8" t="s">
        <v>155</v>
      </c>
      <c r="E530" s="8" t="s">
        <v>9</v>
      </c>
      <c r="F530" s="6">
        <v>4737.5</v>
      </c>
      <c r="G530" s="6"/>
      <c r="H530" s="6">
        <f t="shared" si="178"/>
        <v>4737.5</v>
      </c>
      <c r="I530" s="6"/>
      <c r="J530" s="6">
        <f t="shared" si="181"/>
        <v>4737.5</v>
      </c>
      <c r="K530" s="6"/>
      <c r="L530" s="6"/>
      <c r="M530" s="6">
        <f t="shared" si="180"/>
        <v>4737.5</v>
      </c>
      <c r="N530" s="6"/>
      <c r="O530" s="6"/>
      <c r="P530" s="6">
        <f t="shared" si="183"/>
        <v>4737.5</v>
      </c>
      <c r="Q530" s="6"/>
      <c r="R530" s="6"/>
      <c r="S530" s="6">
        <f t="shared" si="182"/>
        <v>4737.5</v>
      </c>
      <c r="T530" s="6"/>
      <c r="U530" s="6"/>
      <c r="V530" s="6">
        <f t="shared" si="177"/>
        <v>4737.5</v>
      </c>
      <c r="W530" s="6"/>
      <c r="X530" s="6"/>
      <c r="Y530" s="6">
        <f t="shared" si="176"/>
        <v>4737.5</v>
      </c>
      <c r="Z530" s="6"/>
      <c r="AA530" s="6"/>
      <c r="AB530" s="6">
        <f t="shared" si="172"/>
        <v>4737.5</v>
      </c>
      <c r="AC530" s="6"/>
      <c r="AD530" s="6"/>
      <c r="AE530" s="6">
        <f>AB530+AC530+AD530</f>
        <v>4737.5</v>
      </c>
      <c r="AF530" s="6"/>
      <c r="AG530" s="6"/>
      <c r="AH530" s="6">
        <f t="shared" si="174"/>
        <v>4737.5</v>
      </c>
      <c r="AI530" s="6"/>
      <c r="AJ530" s="6"/>
      <c r="AK530" s="6">
        <f t="shared" si="175"/>
        <v>4737.5</v>
      </c>
      <c r="AL530" s="6">
        <v>4346.8999999999996</v>
      </c>
      <c r="AM530" s="6">
        <v>4346.8999999999996</v>
      </c>
    </row>
    <row r="531" spans="1:39" ht="21" customHeight="1">
      <c r="A531" s="1" t="s">
        <v>10</v>
      </c>
      <c r="B531" s="23">
        <v>913</v>
      </c>
      <c r="C531" s="8" t="s">
        <v>93</v>
      </c>
      <c r="D531" s="8" t="s">
        <v>155</v>
      </c>
      <c r="E531" s="8" t="s">
        <v>11</v>
      </c>
      <c r="F531" s="6">
        <v>652.4</v>
      </c>
      <c r="G531" s="6"/>
      <c r="H531" s="6">
        <f t="shared" si="178"/>
        <v>652.4</v>
      </c>
      <c r="I531" s="6"/>
      <c r="J531" s="6">
        <f t="shared" si="181"/>
        <v>652.4</v>
      </c>
      <c r="K531" s="6"/>
      <c r="L531" s="6"/>
      <c r="M531" s="6">
        <f t="shared" si="180"/>
        <v>652.4</v>
      </c>
      <c r="N531" s="6"/>
      <c r="O531" s="6"/>
      <c r="P531" s="6">
        <f t="shared" si="183"/>
        <v>652.4</v>
      </c>
      <c r="Q531" s="6"/>
      <c r="R531" s="6"/>
      <c r="S531" s="6">
        <f t="shared" si="182"/>
        <v>652.4</v>
      </c>
      <c r="T531" s="6"/>
      <c r="U531" s="6"/>
      <c r="V531" s="6">
        <f t="shared" si="177"/>
        <v>652.4</v>
      </c>
      <c r="W531" s="6"/>
      <c r="X531" s="6"/>
      <c r="Y531" s="6">
        <f t="shared" si="176"/>
        <v>652.4</v>
      </c>
      <c r="Z531" s="6"/>
      <c r="AA531" s="6"/>
      <c r="AB531" s="6">
        <f t="shared" si="172"/>
        <v>652.4</v>
      </c>
      <c r="AC531" s="6"/>
      <c r="AD531" s="6"/>
      <c r="AE531" s="6">
        <f>AB531+AC531+AD531</f>
        <v>652.4</v>
      </c>
      <c r="AF531" s="6"/>
      <c r="AG531" s="6"/>
      <c r="AH531" s="6">
        <f t="shared" si="174"/>
        <v>652.4</v>
      </c>
      <c r="AI531" s="6"/>
      <c r="AJ531" s="6"/>
      <c r="AK531" s="6">
        <f t="shared" si="175"/>
        <v>652.4</v>
      </c>
      <c r="AL531" s="6">
        <v>652.4</v>
      </c>
      <c r="AM531" s="6">
        <v>652.4</v>
      </c>
    </row>
    <row r="532" spans="1:39" ht="21" customHeight="1">
      <c r="A532" s="1" t="s">
        <v>19</v>
      </c>
      <c r="B532" s="23">
        <v>913</v>
      </c>
      <c r="C532" s="8" t="s">
        <v>93</v>
      </c>
      <c r="D532" s="8" t="s">
        <v>155</v>
      </c>
      <c r="E532" s="8" t="s">
        <v>20</v>
      </c>
      <c r="F532" s="6">
        <v>10</v>
      </c>
      <c r="G532" s="6"/>
      <c r="H532" s="6">
        <f t="shared" si="178"/>
        <v>10</v>
      </c>
      <c r="I532" s="6"/>
      <c r="J532" s="6">
        <f t="shared" si="181"/>
        <v>10</v>
      </c>
      <c r="K532" s="6"/>
      <c r="L532" s="6"/>
      <c r="M532" s="6">
        <f t="shared" si="180"/>
        <v>10</v>
      </c>
      <c r="N532" s="6"/>
      <c r="O532" s="6"/>
      <c r="P532" s="6">
        <f t="shared" si="183"/>
        <v>10</v>
      </c>
      <c r="Q532" s="6"/>
      <c r="R532" s="6"/>
      <c r="S532" s="6">
        <f t="shared" si="182"/>
        <v>10</v>
      </c>
      <c r="T532" s="6"/>
      <c r="U532" s="6"/>
      <c r="V532" s="6">
        <f t="shared" si="177"/>
        <v>10</v>
      </c>
      <c r="W532" s="6"/>
      <c r="X532" s="6"/>
      <c r="Y532" s="6">
        <f t="shared" si="176"/>
        <v>10</v>
      </c>
      <c r="Z532" s="6"/>
      <c r="AA532" s="6"/>
      <c r="AB532" s="6">
        <f t="shared" si="172"/>
        <v>10</v>
      </c>
      <c r="AC532" s="6"/>
      <c r="AD532" s="6"/>
      <c r="AE532" s="6">
        <f>AB532+AC532+AD532</f>
        <v>10</v>
      </c>
      <c r="AF532" s="6"/>
      <c r="AG532" s="6"/>
      <c r="AH532" s="6">
        <f t="shared" si="174"/>
        <v>10</v>
      </c>
      <c r="AI532" s="6"/>
      <c r="AJ532" s="6"/>
      <c r="AK532" s="6">
        <f t="shared" si="175"/>
        <v>10</v>
      </c>
      <c r="AL532" s="6"/>
      <c r="AM532" s="6"/>
    </row>
    <row r="533" spans="1:39" ht="48" customHeight="1">
      <c r="A533" s="167" t="s">
        <v>486</v>
      </c>
      <c r="B533" s="204">
        <v>913</v>
      </c>
      <c r="C533" s="187" t="s">
        <v>93</v>
      </c>
      <c r="D533" s="205" t="s">
        <v>478</v>
      </c>
      <c r="E533" s="187"/>
      <c r="F533" s="188">
        <f>F534</f>
        <v>330.7</v>
      </c>
      <c r="G533" s="188">
        <f>G534</f>
        <v>2975.9</v>
      </c>
      <c r="H533" s="188">
        <f t="shared" si="178"/>
        <v>3306.6</v>
      </c>
      <c r="I533" s="188"/>
      <c r="J533" s="188"/>
      <c r="K533" s="188"/>
      <c r="L533" s="188"/>
      <c r="M533" s="188"/>
      <c r="N533" s="188"/>
      <c r="O533" s="188"/>
      <c r="P533" s="188"/>
      <c r="Q533" s="188"/>
      <c r="R533" s="188"/>
      <c r="S533" s="188"/>
      <c r="T533" s="188"/>
      <c r="U533" s="188"/>
      <c r="V533" s="188"/>
      <c r="W533" s="188"/>
      <c r="X533" s="188"/>
      <c r="Y533" s="188"/>
      <c r="Z533" s="188"/>
      <c r="AA533" s="188"/>
      <c r="AB533" s="188"/>
      <c r="AC533" s="188"/>
      <c r="AD533" s="188"/>
      <c r="AE533" s="188"/>
      <c r="AF533" s="188"/>
      <c r="AG533" s="188"/>
      <c r="AH533" s="188"/>
      <c r="AI533" s="188"/>
      <c r="AJ533" s="188"/>
      <c r="AK533" s="188"/>
      <c r="AL533" s="188">
        <f>AL534</f>
        <v>3306.6</v>
      </c>
      <c r="AM533" s="188">
        <f>AM534</f>
        <v>3306.6</v>
      </c>
    </row>
    <row r="534" spans="1:39" ht="35.25" customHeight="1">
      <c r="A534" s="139" t="s">
        <v>89</v>
      </c>
      <c r="B534" s="23">
        <v>913</v>
      </c>
      <c r="C534" s="187" t="s">
        <v>93</v>
      </c>
      <c r="D534" s="8" t="s">
        <v>479</v>
      </c>
      <c r="E534" s="8"/>
      <c r="F534" s="6">
        <f>F536</f>
        <v>330.7</v>
      </c>
      <c r="G534" s="6">
        <f>G535</f>
        <v>2975.9</v>
      </c>
      <c r="H534" s="6">
        <f t="shared" si="178"/>
        <v>3306.6</v>
      </c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>
        <f>AL535+AL536</f>
        <v>3306.6</v>
      </c>
      <c r="AM534" s="6">
        <f>AM535+AM536</f>
        <v>3306.6</v>
      </c>
    </row>
    <row r="535" spans="1:39" ht="32.25" customHeight="1">
      <c r="A535" s="120" t="s">
        <v>10</v>
      </c>
      <c r="B535" s="23">
        <v>913</v>
      </c>
      <c r="C535" s="187" t="s">
        <v>93</v>
      </c>
      <c r="D535" s="8" t="s">
        <v>479</v>
      </c>
      <c r="E535" s="8" t="s">
        <v>11</v>
      </c>
      <c r="F535" s="6"/>
      <c r="G535" s="6">
        <v>2975.9</v>
      </c>
      <c r="H535" s="6">
        <f t="shared" si="178"/>
        <v>2975.9</v>
      </c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>
        <v>2975.9</v>
      </c>
      <c r="AM535" s="6">
        <v>2975.9</v>
      </c>
    </row>
    <row r="536" spans="1:39" ht="29.25" customHeight="1">
      <c r="A536" s="126" t="s">
        <v>461</v>
      </c>
      <c r="B536" s="23">
        <v>913</v>
      </c>
      <c r="C536" s="187" t="s">
        <v>93</v>
      </c>
      <c r="D536" s="4" t="s">
        <v>480</v>
      </c>
      <c r="E536" s="8" t="s">
        <v>11</v>
      </c>
      <c r="F536" s="6">
        <v>330.7</v>
      </c>
      <c r="G536" s="6"/>
      <c r="H536" s="6">
        <f t="shared" si="178"/>
        <v>330.7</v>
      </c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>
        <v>330.7</v>
      </c>
      <c r="AM536" s="6">
        <v>330.7</v>
      </c>
    </row>
    <row r="537" spans="1:39" ht="21" customHeight="1">
      <c r="A537" s="252" t="s">
        <v>399</v>
      </c>
      <c r="B537" s="79"/>
      <c r="C537" s="59"/>
      <c r="D537" s="59"/>
      <c r="E537" s="59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</row>
    <row r="538" spans="1:39" ht="32.25" hidden="1" customHeight="1">
      <c r="A538" s="139" t="s">
        <v>89</v>
      </c>
      <c r="B538" s="23">
        <v>913</v>
      </c>
      <c r="C538" s="8" t="s">
        <v>93</v>
      </c>
      <c r="D538" s="8" t="s">
        <v>400</v>
      </c>
      <c r="E538" s="8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131">
        <f>AL539+AL540</f>
        <v>0</v>
      </c>
      <c r="AM538" s="131">
        <f>AM539+AM540</f>
        <v>0</v>
      </c>
    </row>
    <row r="539" spans="1:39" ht="25.5" hidden="1" customHeight="1">
      <c r="A539" s="120" t="s">
        <v>10</v>
      </c>
      <c r="B539" s="23">
        <v>913</v>
      </c>
      <c r="C539" s="8" t="s">
        <v>93</v>
      </c>
      <c r="D539" s="8" t="s">
        <v>400</v>
      </c>
      <c r="E539" s="8" t="s">
        <v>11</v>
      </c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</row>
    <row r="540" spans="1:39" ht="29.25" hidden="1" customHeight="1">
      <c r="A540" s="126" t="s">
        <v>16</v>
      </c>
      <c r="B540" s="23">
        <v>913</v>
      </c>
      <c r="C540" s="8" t="s">
        <v>93</v>
      </c>
      <c r="D540" s="4" t="s">
        <v>401</v>
      </c>
      <c r="E540" s="8" t="s">
        <v>11</v>
      </c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</row>
    <row r="541" spans="1:39" ht="43.5" customHeight="1">
      <c r="A541" s="239" t="s">
        <v>385</v>
      </c>
      <c r="B541" s="23">
        <v>913</v>
      </c>
      <c r="C541" s="8" t="s">
        <v>93</v>
      </c>
      <c r="D541" s="8" t="s">
        <v>155</v>
      </c>
      <c r="E541" s="8" t="s">
        <v>11</v>
      </c>
      <c r="F541" s="6">
        <v>35</v>
      </c>
      <c r="G541" s="6"/>
      <c r="H541" s="6">
        <f t="shared" si="178"/>
        <v>35</v>
      </c>
      <c r="I541" s="6"/>
      <c r="J541" s="6">
        <f t="shared" si="181"/>
        <v>35</v>
      </c>
      <c r="K541" s="6"/>
      <c r="L541" s="6"/>
      <c r="M541" s="6">
        <f t="shared" si="180"/>
        <v>35</v>
      </c>
      <c r="N541" s="6"/>
      <c r="O541" s="6"/>
      <c r="P541" s="6">
        <f t="shared" si="183"/>
        <v>35</v>
      </c>
      <c r="Q541" s="6"/>
      <c r="R541" s="6"/>
      <c r="S541" s="6">
        <f t="shared" si="182"/>
        <v>35</v>
      </c>
      <c r="T541" s="6"/>
      <c r="U541" s="6"/>
      <c r="V541" s="6">
        <f t="shared" si="177"/>
        <v>35</v>
      </c>
      <c r="W541" s="6"/>
      <c r="X541" s="6"/>
      <c r="Y541" s="6">
        <f t="shared" si="176"/>
        <v>35</v>
      </c>
      <c r="Z541" s="6"/>
      <c r="AA541" s="6"/>
      <c r="AB541" s="6">
        <f t="shared" si="172"/>
        <v>35</v>
      </c>
      <c r="AC541" s="6"/>
      <c r="AD541" s="6"/>
      <c r="AE541" s="6">
        <f>AB541+AC541+AD541</f>
        <v>35</v>
      </c>
      <c r="AF541" s="6"/>
      <c r="AG541" s="6"/>
      <c r="AH541" s="6">
        <f t="shared" si="174"/>
        <v>35</v>
      </c>
      <c r="AI541" s="6"/>
      <c r="AJ541" s="6"/>
      <c r="AK541" s="6">
        <f t="shared" si="175"/>
        <v>35</v>
      </c>
      <c r="AL541" s="6"/>
      <c r="AM541" s="6"/>
    </row>
    <row r="542" spans="1:39" s="53" customFormat="1" ht="33.75" customHeight="1">
      <c r="A542" s="65" t="s">
        <v>64</v>
      </c>
      <c r="B542" s="82">
        <v>913</v>
      </c>
      <c r="C542" s="56" t="s">
        <v>65</v>
      </c>
      <c r="D542" s="56"/>
      <c r="E542" s="56"/>
      <c r="F542" s="130">
        <f>F543+F552</f>
        <v>0</v>
      </c>
      <c r="G542" s="130">
        <f>G543+G552</f>
        <v>15062.4</v>
      </c>
      <c r="H542" s="6">
        <f t="shared" ref="H542:H550" si="187">F542+G542</f>
        <v>15062.4</v>
      </c>
      <c r="I542" s="26">
        <f t="shared" ref="I542:AM542" si="188">I543+I552</f>
        <v>0</v>
      </c>
      <c r="J542" s="26">
        <f t="shared" si="188"/>
        <v>15062.4</v>
      </c>
      <c r="K542" s="26">
        <f t="shared" si="188"/>
        <v>0</v>
      </c>
      <c r="L542" s="26">
        <f t="shared" si="188"/>
        <v>0</v>
      </c>
      <c r="M542" s="26">
        <f t="shared" si="188"/>
        <v>15062.4</v>
      </c>
      <c r="N542" s="26">
        <f t="shared" si="188"/>
        <v>0</v>
      </c>
      <c r="O542" s="26">
        <f t="shared" si="188"/>
        <v>0</v>
      </c>
      <c r="P542" s="26">
        <f t="shared" si="188"/>
        <v>15062.4</v>
      </c>
      <c r="Q542" s="26">
        <f t="shared" si="188"/>
        <v>0</v>
      </c>
      <c r="R542" s="26">
        <f t="shared" si="188"/>
        <v>0</v>
      </c>
      <c r="S542" s="26">
        <f t="shared" si="188"/>
        <v>15062.4</v>
      </c>
      <c r="T542" s="26">
        <f t="shared" si="188"/>
        <v>0</v>
      </c>
      <c r="U542" s="26">
        <f t="shared" si="188"/>
        <v>0</v>
      </c>
      <c r="V542" s="26">
        <f t="shared" si="188"/>
        <v>15062.4</v>
      </c>
      <c r="W542" s="26">
        <f t="shared" si="188"/>
        <v>0</v>
      </c>
      <c r="X542" s="26">
        <f t="shared" si="188"/>
        <v>0</v>
      </c>
      <c r="Y542" s="26">
        <f t="shared" si="188"/>
        <v>15062.4</v>
      </c>
      <c r="Z542" s="26">
        <f t="shared" si="188"/>
        <v>0</v>
      </c>
      <c r="AA542" s="26">
        <f t="shared" si="188"/>
        <v>0</v>
      </c>
      <c r="AB542" s="26">
        <f t="shared" si="188"/>
        <v>15062.4</v>
      </c>
      <c r="AC542" s="26">
        <f t="shared" si="188"/>
        <v>0</v>
      </c>
      <c r="AD542" s="26">
        <f t="shared" si="188"/>
        <v>0</v>
      </c>
      <c r="AE542" s="26">
        <f t="shared" si="188"/>
        <v>15062.4</v>
      </c>
      <c r="AF542" s="26">
        <f t="shared" si="188"/>
        <v>0</v>
      </c>
      <c r="AG542" s="26">
        <f t="shared" si="188"/>
        <v>0</v>
      </c>
      <c r="AH542" s="26">
        <f t="shared" si="188"/>
        <v>15062.4</v>
      </c>
      <c r="AI542" s="26">
        <f t="shared" si="188"/>
        <v>0</v>
      </c>
      <c r="AJ542" s="26">
        <f t="shared" si="188"/>
        <v>0</v>
      </c>
      <c r="AK542" s="26">
        <f t="shared" si="188"/>
        <v>15062.4</v>
      </c>
      <c r="AL542" s="130">
        <f t="shared" si="188"/>
        <v>15186.9</v>
      </c>
      <c r="AM542" s="130">
        <f t="shared" si="188"/>
        <v>15320.1</v>
      </c>
    </row>
    <row r="543" spans="1:39" s="53" customFormat="1" ht="21" customHeight="1">
      <c r="A543" s="58" t="s">
        <v>70</v>
      </c>
      <c r="B543" s="82">
        <v>913</v>
      </c>
      <c r="C543" s="56" t="s">
        <v>71</v>
      </c>
      <c r="D543" s="56"/>
      <c r="E543" s="56"/>
      <c r="F543" s="130">
        <f>F545+F548</f>
        <v>0</v>
      </c>
      <c r="G543" s="130">
        <f>G545+G548</f>
        <v>4291.1000000000004</v>
      </c>
      <c r="H543" s="124">
        <f t="shared" si="187"/>
        <v>4291.1000000000004</v>
      </c>
      <c r="I543" s="26">
        <f>I545+I548</f>
        <v>0</v>
      </c>
      <c r="J543" s="26">
        <f t="shared" si="181"/>
        <v>4291.1000000000004</v>
      </c>
      <c r="K543" s="26">
        <f>K545+K548</f>
        <v>0</v>
      </c>
      <c r="L543" s="26">
        <f>L545+L548</f>
        <v>0</v>
      </c>
      <c r="M543" s="26">
        <f t="shared" si="180"/>
        <v>4291.1000000000004</v>
      </c>
      <c r="N543" s="26">
        <f>N545+N548</f>
        <v>0</v>
      </c>
      <c r="O543" s="26">
        <f>O545+O548</f>
        <v>0</v>
      </c>
      <c r="P543" s="26">
        <f t="shared" si="183"/>
        <v>4291.1000000000004</v>
      </c>
      <c r="Q543" s="26">
        <f>Q545+Q548</f>
        <v>0</v>
      </c>
      <c r="R543" s="26">
        <f>R545+R548</f>
        <v>0</v>
      </c>
      <c r="S543" s="26">
        <f t="shared" si="182"/>
        <v>4291.1000000000004</v>
      </c>
      <c r="T543" s="26">
        <f>T545+T548</f>
        <v>0</v>
      </c>
      <c r="U543" s="26">
        <f>U545+U548</f>
        <v>0</v>
      </c>
      <c r="V543" s="26">
        <f t="shared" si="177"/>
        <v>4291.1000000000004</v>
      </c>
      <c r="W543" s="26">
        <f>W545+W548</f>
        <v>0</v>
      </c>
      <c r="X543" s="26">
        <f>X545+X548</f>
        <v>0</v>
      </c>
      <c r="Y543" s="26">
        <f t="shared" si="176"/>
        <v>4291.1000000000004</v>
      </c>
      <c r="Z543" s="26">
        <f>Z545+Z548</f>
        <v>0</v>
      </c>
      <c r="AA543" s="26">
        <f>AA545+AA548</f>
        <v>0</v>
      </c>
      <c r="AB543" s="26">
        <f t="shared" si="172"/>
        <v>4291.1000000000004</v>
      </c>
      <c r="AC543" s="26">
        <f>AC545+AC548</f>
        <v>0</v>
      </c>
      <c r="AD543" s="26">
        <f>AD545+AD548</f>
        <v>0</v>
      </c>
      <c r="AE543" s="26">
        <f t="shared" ref="AE543:AE550" si="189">AB543+AC543+AD543</f>
        <v>4291.1000000000004</v>
      </c>
      <c r="AF543" s="26">
        <f>AF545+AF548</f>
        <v>0</v>
      </c>
      <c r="AG543" s="26">
        <f>AG545+AG548</f>
        <v>0</v>
      </c>
      <c r="AH543" s="26">
        <f t="shared" si="174"/>
        <v>4291.1000000000004</v>
      </c>
      <c r="AI543" s="26">
        <f>AI545+AI548</f>
        <v>0</v>
      </c>
      <c r="AJ543" s="26">
        <f>AJ545+AJ548</f>
        <v>0</v>
      </c>
      <c r="AK543" s="26">
        <f t="shared" si="175"/>
        <v>4291.1000000000004</v>
      </c>
      <c r="AL543" s="130">
        <f>AL545+AL548</f>
        <v>4291.1000000000004</v>
      </c>
      <c r="AM543" s="130">
        <f>AM545+AM548</f>
        <v>4291.1000000000004</v>
      </c>
    </row>
    <row r="544" spans="1:39" ht="33.75" customHeight="1">
      <c r="A544" s="1" t="s">
        <v>123</v>
      </c>
      <c r="B544" s="23">
        <v>913</v>
      </c>
      <c r="C544" s="8" t="s">
        <v>71</v>
      </c>
      <c r="D544" s="8"/>
      <c r="E544" s="8"/>
      <c r="F544" s="131">
        <f>F545+F548</f>
        <v>0</v>
      </c>
      <c r="G544" s="131">
        <f>G545+G548</f>
        <v>4291.1000000000004</v>
      </c>
      <c r="H544" s="6">
        <f t="shared" si="187"/>
        <v>4291.1000000000004</v>
      </c>
      <c r="I544" s="6">
        <f>I545+I548</f>
        <v>0</v>
      </c>
      <c r="J544" s="6">
        <f t="shared" si="181"/>
        <v>4291.1000000000004</v>
      </c>
      <c r="K544" s="6">
        <f t="shared" ref="K544:AM544" si="190">K545+K548</f>
        <v>0</v>
      </c>
      <c r="L544" s="6">
        <f t="shared" si="190"/>
        <v>0</v>
      </c>
      <c r="M544" s="6">
        <f t="shared" si="180"/>
        <v>4291.1000000000004</v>
      </c>
      <c r="N544" s="6">
        <f t="shared" si="190"/>
        <v>0</v>
      </c>
      <c r="O544" s="6">
        <f t="shared" si="190"/>
        <v>0</v>
      </c>
      <c r="P544" s="6">
        <f t="shared" si="190"/>
        <v>4291.1000000000004</v>
      </c>
      <c r="Q544" s="6">
        <f t="shared" si="190"/>
        <v>0</v>
      </c>
      <c r="R544" s="6">
        <f t="shared" si="190"/>
        <v>0</v>
      </c>
      <c r="S544" s="6">
        <f t="shared" si="190"/>
        <v>4291.1000000000004</v>
      </c>
      <c r="T544" s="6">
        <f t="shared" si="190"/>
        <v>0</v>
      </c>
      <c r="U544" s="6">
        <f t="shared" si="190"/>
        <v>0</v>
      </c>
      <c r="V544" s="6">
        <f t="shared" si="177"/>
        <v>4291.1000000000004</v>
      </c>
      <c r="W544" s="6">
        <f t="shared" si="190"/>
        <v>0</v>
      </c>
      <c r="X544" s="6">
        <f t="shared" si="190"/>
        <v>0</v>
      </c>
      <c r="Y544" s="6">
        <f t="shared" si="176"/>
        <v>4291.1000000000004</v>
      </c>
      <c r="Z544" s="6">
        <f t="shared" si="190"/>
        <v>0</v>
      </c>
      <c r="AA544" s="6">
        <f t="shared" si="190"/>
        <v>0</v>
      </c>
      <c r="AB544" s="6">
        <f t="shared" si="172"/>
        <v>4291.1000000000004</v>
      </c>
      <c r="AC544" s="6">
        <f t="shared" si="190"/>
        <v>0</v>
      </c>
      <c r="AD544" s="6">
        <f t="shared" si="190"/>
        <v>0</v>
      </c>
      <c r="AE544" s="6">
        <f t="shared" si="190"/>
        <v>4291.1000000000004</v>
      </c>
      <c r="AF544" s="6">
        <f t="shared" si="190"/>
        <v>0</v>
      </c>
      <c r="AG544" s="6">
        <f t="shared" si="190"/>
        <v>0</v>
      </c>
      <c r="AH544" s="6">
        <f t="shared" si="174"/>
        <v>4291.1000000000004</v>
      </c>
      <c r="AI544" s="6">
        <f t="shared" si="190"/>
        <v>0</v>
      </c>
      <c r="AJ544" s="6">
        <f t="shared" si="190"/>
        <v>0</v>
      </c>
      <c r="AK544" s="6">
        <f t="shared" si="175"/>
        <v>4291.1000000000004</v>
      </c>
      <c r="AL544" s="131">
        <f>AL545+AL548</f>
        <v>4291.1000000000004</v>
      </c>
      <c r="AM544" s="131">
        <f t="shared" si="190"/>
        <v>4291.1000000000004</v>
      </c>
    </row>
    <row r="545" spans="1:39" ht="33.75" customHeight="1">
      <c r="A545" s="168" t="s">
        <v>358</v>
      </c>
      <c r="B545" s="3">
        <v>913</v>
      </c>
      <c r="C545" s="8" t="s">
        <v>71</v>
      </c>
      <c r="D545" s="8" t="s">
        <v>171</v>
      </c>
      <c r="E545" s="8"/>
      <c r="F545" s="131">
        <f>F546+F547</f>
        <v>0</v>
      </c>
      <c r="G545" s="131">
        <f>G546+G547</f>
        <v>4217.8</v>
      </c>
      <c r="H545" s="6">
        <f t="shared" si="187"/>
        <v>4217.8</v>
      </c>
      <c r="I545" s="6">
        <f>I546+I547</f>
        <v>0</v>
      </c>
      <c r="J545" s="6">
        <f t="shared" si="181"/>
        <v>4217.8</v>
      </c>
      <c r="K545" s="6">
        <f>K546+K547</f>
        <v>0</v>
      </c>
      <c r="L545" s="6">
        <f>L546+L547</f>
        <v>0</v>
      </c>
      <c r="M545" s="6">
        <f t="shared" si="180"/>
        <v>4217.8</v>
      </c>
      <c r="N545" s="6">
        <f>N546+N547</f>
        <v>0</v>
      </c>
      <c r="O545" s="6">
        <f>O546+O547</f>
        <v>0</v>
      </c>
      <c r="P545" s="6">
        <f t="shared" si="183"/>
        <v>4217.8</v>
      </c>
      <c r="Q545" s="6">
        <f>Q546+Q547</f>
        <v>0</v>
      </c>
      <c r="R545" s="6">
        <f>R546+R547</f>
        <v>0</v>
      </c>
      <c r="S545" s="6">
        <f t="shared" si="182"/>
        <v>4217.8</v>
      </c>
      <c r="T545" s="6">
        <f>T546+T547</f>
        <v>0</v>
      </c>
      <c r="U545" s="6">
        <f>U546+U547</f>
        <v>0</v>
      </c>
      <c r="V545" s="6">
        <f t="shared" si="177"/>
        <v>4217.8</v>
      </c>
      <c r="W545" s="6">
        <f>W546+W547</f>
        <v>0</v>
      </c>
      <c r="X545" s="6">
        <f>X546+X547</f>
        <v>0</v>
      </c>
      <c r="Y545" s="6">
        <f t="shared" si="176"/>
        <v>4217.8</v>
      </c>
      <c r="Z545" s="6">
        <f>Z546+Z547</f>
        <v>0</v>
      </c>
      <c r="AA545" s="6">
        <f>AA546+AA547</f>
        <v>0</v>
      </c>
      <c r="AB545" s="6">
        <f t="shared" si="172"/>
        <v>4217.8</v>
      </c>
      <c r="AC545" s="6">
        <f>AC546+AC547</f>
        <v>0</v>
      </c>
      <c r="AD545" s="6">
        <f>AD546+AD547</f>
        <v>0</v>
      </c>
      <c r="AE545" s="6">
        <f t="shared" si="189"/>
        <v>4217.8</v>
      </c>
      <c r="AF545" s="6">
        <f>AF546+AF547</f>
        <v>0</v>
      </c>
      <c r="AG545" s="6">
        <f>AG546+AG547</f>
        <v>0</v>
      </c>
      <c r="AH545" s="6">
        <f t="shared" si="174"/>
        <v>4217.8</v>
      </c>
      <c r="AI545" s="6">
        <f>AI546+AI547</f>
        <v>0</v>
      </c>
      <c r="AJ545" s="6">
        <f>AJ546+AJ547</f>
        <v>0</v>
      </c>
      <c r="AK545" s="6">
        <f t="shared" si="175"/>
        <v>4217.8</v>
      </c>
      <c r="AL545" s="131">
        <f>AL546+AL547</f>
        <v>4217.8</v>
      </c>
      <c r="AM545" s="131">
        <f>AM546+AM547</f>
        <v>4217.8</v>
      </c>
    </row>
    <row r="546" spans="1:39" ht="33.75" customHeight="1">
      <c r="A546" s="7" t="s">
        <v>10</v>
      </c>
      <c r="B546" s="3">
        <v>913</v>
      </c>
      <c r="C546" s="8" t="s">
        <v>71</v>
      </c>
      <c r="D546" s="8" t="s">
        <v>171</v>
      </c>
      <c r="E546" s="8" t="s">
        <v>11</v>
      </c>
      <c r="F546" s="6"/>
      <c r="G546" s="6">
        <v>42.2</v>
      </c>
      <c r="H546" s="6">
        <f t="shared" si="187"/>
        <v>42.2</v>
      </c>
      <c r="I546" s="6"/>
      <c r="J546" s="6">
        <f t="shared" si="181"/>
        <v>42.2</v>
      </c>
      <c r="K546" s="6"/>
      <c r="L546" s="6"/>
      <c r="M546" s="6">
        <f t="shared" si="180"/>
        <v>42.2</v>
      </c>
      <c r="N546" s="6"/>
      <c r="O546" s="6"/>
      <c r="P546" s="6">
        <f t="shared" si="183"/>
        <v>42.2</v>
      </c>
      <c r="Q546" s="6"/>
      <c r="R546" s="6"/>
      <c r="S546" s="6">
        <f t="shared" si="182"/>
        <v>42.2</v>
      </c>
      <c r="T546" s="6"/>
      <c r="U546" s="6"/>
      <c r="V546" s="6">
        <f t="shared" si="177"/>
        <v>42.2</v>
      </c>
      <c r="W546" s="6"/>
      <c r="X546" s="6"/>
      <c r="Y546" s="6">
        <f t="shared" si="176"/>
        <v>42.2</v>
      </c>
      <c r="Z546" s="6"/>
      <c r="AA546" s="6"/>
      <c r="AB546" s="6">
        <f t="shared" si="172"/>
        <v>42.2</v>
      </c>
      <c r="AC546" s="6"/>
      <c r="AD546" s="6"/>
      <c r="AE546" s="6">
        <f t="shared" si="189"/>
        <v>42.2</v>
      </c>
      <c r="AF546" s="6"/>
      <c r="AG546" s="6"/>
      <c r="AH546" s="6">
        <f t="shared" si="174"/>
        <v>42.2</v>
      </c>
      <c r="AI546" s="6"/>
      <c r="AJ546" s="6"/>
      <c r="AK546" s="6">
        <f t="shared" si="175"/>
        <v>42.2</v>
      </c>
      <c r="AL546" s="6">
        <v>42.2</v>
      </c>
      <c r="AM546" s="6">
        <v>42.2</v>
      </c>
    </row>
    <row r="547" spans="1:39" ht="33.75" customHeight="1">
      <c r="A547" s="7" t="s">
        <v>68</v>
      </c>
      <c r="B547" s="3">
        <v>913</v>
      </c>
      <c r="C547" s="8" t="s">
        <v>71</v>
      </c>
      <c r="D547" s="8" t="s">
        <v>171</v>
      </c>
      <c r="E547" s="8" t="s">
        <v>69</v>
      </c>
      <c r="F547" s="6"/>
      <c r="G547" s="6">
        <v>4175.6000000000004</v>
      </c>
      <c r="H547" s="6">
        <f t="shared" si="187"/>
        <v>4175.6000000000004</v>
      </c>
      <c r="I547" s="6"/>
      <c r="J547" s="6">
        <f t="shared" si="181"/>
        <v>4175.6000000000004</v>
      </c>
      <c r="K547" s="6"/>
      <c r="L547" s="6"/>
      <c r="M547" s="6">
        <f t="shared" si="180"/>
        <v>4175.6000000000004</v>
      </c>
      <c r="N547" s="6"/>
      <c r="O547" s="6"/>
      <c r="P547" s="6">
        <f t="shared" si="183"/>
        <v>4175.6000000000004</v>
      </c>
      <c r="Q547" s="6"/>
      <c r="R547" s="6"/>
      <c r="S547" s="6">
        <f t="shared" si="182"/>
        <v>4175.6000000000004</v>
      </c>
      <c r="T547" s="6"/>
      <c r="U547" s="6"/>
      <c r="V547" s="6">
        <f t="shared" si="177"/>
        <v>4175.6000000000004</v>
      </c>
      <c r="W547" s="6"/>
      <c r="X547" s="6"/>
      <c r="Y547" s="6">
        <f t="shared" si="176"/>
        <v>4175.6000000000004</v>
      </c>
      <c r="Z547" s="6"/>
      <c r="AA547" s="6"/>
      <c r="AB547" s="6">
        <f t="shared" si="172"/>
        <v>4175.6000000000004</v>
      </c>
      <c r="AC547" s="6"/>
      <c r="AD547" s="6"/>
      <c r="AE547" s="6">
        <f t="shared" si="189"/>
        <v>4175.6000000000004</v>
      </c>
      <c r="AF547" s="6"/>
      <c r="AG547" s="6"/>
      <c r="AH547" s="6">
        <f t="shared" si="174"/>
        <v>4175.6000000000004</v>
      </c>
      <c r="AI547" s="6"/>
      <c r="AJ547" s="6"/>
      <c r="AK547" s="6">
        <f t="shared" si="175"/>
        <v>4175.6000000000004</v>
      </c>
      <c r="AL547" s="6">
        <v>4175.6000000000004</v>
      </c>
      <c r="AM547" s="6">
        <v>4175.6000000000004</v>
      </c>
    </row>
    <row r="548" spans="1:39" ht="33.75" customHeight="1">
      <c r="A548" s="168" t="s">
        <v>357</v>
      </c>
      <c r="B548" s="3">
        <v>913</v>
      </c>
      <c r="C548" s="8" t="s">
        <v>71</v>
      </c>
      <c r="D548" s="8" t="s">
        <v>172</v>
      </c>
      <c r="E548" s="8"/>
      <c r="F548" s="131">
        <f>F549+F550</f>
        <v>0</v>
      </c>
      <c r="G548" s="131">
        <f>G549+G550</f>
        <v>73.3</v>
      </c>
      <c r="H548" s="6">
        <f t="shared" si="187"/>
        <v>73.3</v>
      </c>
      <c r="I548" s="6">
        <f>I549+I550</f>
        <v>0</v>
      </c>
      <c r="J548" s="6">
        <f t="shared" si="181"/>
        <v>73.3</v>
      </c>
      <c r="K548" s="6">
        <f>K549+K550</f>
        <v>0</v>
      </c>
      <c r="L548" s="6">
        <f>L549+L550</f>
        <v>0</v>
      </c>
      <c r="M548" s="6">
        <f t="shared" si="180"/>
        <v>73.3</v>
      </c>
      <c r="N548" s="6">
        <f>N549+N550</f>
        <v>0</v>
      </c>
      <c r="O548" s="6">
        <f>O549+O550</f>
        <v>0</v>
      </c>
      <c r="P548" s="6">
        <f t="shared" si="183"/>
        <v>73.3</v>
      </c>
      <c r="Q548" s="6">
        <f>Q549+Q550</f>
        <v>0</v>
      </c>
      <c r="R548" s="6">
        <f>R549+R550</f>
        <v>0</v>
      </c>
      <c r="S548" s="6">
        <f t="shared" si="182"/>
        <v>73.3</v>
      </c>
      <c r="T548" s="6">
        <f>T549+T550</f>
        <v>0</v>
      </c>
      <c r="U548" s="6">
        <f>U549+U550</f>
        <v>0</v>
      </c>
      <c r="V548" s="6">
        <f t="shared" si="177"/>
        <v>73.3</v>
      </c>
      <c r="W548" s="6">
        <f>W549+W550</f>
        <v>0</v>
      </c>
      <c r="X548" s="6">
        <f>X549+X550</f>
        <v>0</v>
      </c>
      <c r="Y548" s="6">
        <f t="shared" si="176"/>
        <v>73.3</v>
      </c>
      <c r="Z548" s="6">
        <f>Z549+Z550</f>
        <v>0</v>
      </c>
      <c r="AA548" s="6">
        <f>AA549+AA550</f>
        <v>0</v>
      </c>
      <c r="AB548" s="6">
        <f t="shared" si="172"/>
        <v>73.3</v>
      </c>
      <c r="AC548" s="6">
        <f>AC549+AC550</f>
        <v>0</v>
      </c>
      <c r="AD548" s="6">
        <f>AD549+AD550</f>
        <v>0</v>
      </c>
      <c r="AE548" s="6">
        <f t="shared" si="189"/>
        <v>73.3</v>
      </c>
      <c r="AF548" s="6">
        <f>AF549+AF550</f>
        <v>0</v>
      </c>
      <c r="AG548" s="6">
        <f>AG549+AG550</f>
        <v>0</v>
      </c>
      <c r="AH548" s="6">
        <f t="shared" si="174"/>
        <v>73.3</v>
      </c>
      <c r="AI548" s="6">
        <f>AI549+AI550</f>
        <v>0</v>
      </c>
      <c r="AJ548" s="6">
        <f>AJ549+AJ550</f>
        <v>0</v>
      </c>
      <c r="AK548" s="6">
        <f t="shared" si="175"/>
        <v>73.3</v>
      </c>
      <c r="AL548" s="131">
        <f>AL549+AL550</f>
        <v>73.3</v>
      </c>
      <c r="AM548" s="131">
        <f>AM549+AM550</f>
        <v>73.3</v>
      </c>
    </row>
    <row r="549" spans="1:39" ht="33.75" customHeight="1">
      <c r="A549" s="7" t="s">
        <v>10</v>
      </c>
      <c r="B549" s="3">
        <v>913</v>
      </c>
      <c r="C549" s="8" t="s">
        <v>71</v>
      </c>
      <c r="D549" s="8" t="s">
        <v>172</v>
      </c>
      <c r="E549" s="8" t="s">
        <v>11</v>
      </c>
      <c r="F549" s="6"/>
      <c r="G549" s="6">
        <v>0.7</v>
      </c>
      <c r="H549" s="6">
        <f t="shared" si="187"/>
        <v>0.7</v>
      </c>
      <c r="I549" s="6"/>
      <c r="J549" s="6">
        <f t="shared" si="181"/>
        <v>0.7</v>
      </c>
      <c r="K549" s="6"/>
      <c r="L549" s="6"/>
      <c r="M549" s="6">
        <f t="shared" si="180"/>
        <v>0.7</v>
      </c>
      <c r="N549" s="6"/>
      <c r="O549" s="6"/>
      <c r="P549" s="6">
        <f t="shared" si="183"/>
        <v>0.7</v>
      </c>
      <c r="Q549" s="6"/>
      <c r="R549" s="6"/>
      <c r="S549" s="6">
        <f t="shared" si="182"/>
        <v>0.7</v>
      </c>
      <c r="T549" s="6"/>
      <c r="U549" s="6"/>
      <c r="V549" s="6">
        <f t="shared" si="177"/>
        <v>0.7</v>
      </c>
      <c r="W549" s="6"/>
      <c r="X549" s="6"/>
      <c r="Y549" s="6">
        <f t="shared" si="176"/>
        <v>0.7</v>
      </c>
      <c r="Z549" s="6"/>
      <c r="AA549" s="6"/>
      <c r="AB549" s="6">
        <f t="shared" si="172"/>
        <v>0.7</v>
      </c>
      <c r="AC549" s="6"/>
      <c r="AD549" s="6"/>
      <c r="AE549" s="6">
        <f t="shared" si="189"/>
        <v>0.7</v>
      </c>
      <c r="AF549" s="6"/>
      <c r="AG549" s="6"/>
      <c r="AH549" s="6">
        <f t="shared" si="174"/>
        <v>0.7</v>
      </c>
      <c r="AI549" s="6"/>
      <c r="AJ549" s="6"/>
      <c r="AK549" s="6">
        <f t="shared" si="175"/>
        <v>0.7</v>
      </c>
      <c r="AL549" s="6">
        <v>0.7</v>
      </c>
      <c r="AM549" s="6">
        <v>0.7</v>
      </c>
    </row>
    <row r="550" spans="1:39" ht="33.75" customHeight="1">
      <c r="A550" s="7" t="s">
        <v>68</v>
      </c>
      <c r="B550" s="23">
        <v>913</v>
      </c>
      <c r="C550" s="8" t="s">
        <v>71</v>
      </c>
      <c r="D550" s="8" t="s">
        <v>172</v>
      </c>
      <c r="E550" s="8" t="s">
        <v>69</v>
      </c>
      <c r="F550" s="6"/>
      <c r="G550" s="6">
        <v>72.599999999999994</v>
      </c>
      <c r="H550" s="6">
        <f t="shared" si="187"/>
        <v>72.599999999999994</v>
      </c>
      <c r="I550" s="6"/>
      <c r="J550" s="6">
        <f t="shared" si="181"/>
        <v>72.599999999999994</v>
      </c>
      <c r="K550" s="6"/>
      <c r="L550" s="6"/>
      <c r="M550" s="6">
        <f t="shared" si="180"/>
        <v>72.599999999999994</v>
      </c>
      <c r="N550" s="6"/>
      <c r="O550" s="6"/>
      <c r="P550" s="6">
        <f t="shared" si="183"/>
        <v>72.599999999999994</v>
      </c>
      <c r="Q550" s="6"/>
      <c r="R550" s="6"/>
      <c r="S550" s="6">
        <f t="shared" si="182"/>
        <v>72.599999999999994</v>
      </c>
      <c r="T550" s="6"/>
      <c r="U550" s="6"/>
      <c r="V550" s="6">
        <f t="shared" si="177"/>
        <v>72.599999999999994</v>
      </c>
      <c r="W550" s="6"/>
      <c r="X550" s="6"/>
      <c r="Y550" s="6">
        <f t="shared" si="176"/>
        <v>72.599999999999994</v>
      </c>
      <c r="Z550" s="6"/>
      <c r="AA550" s="6"/>
      <c r="AB550" s="6">
        <f t="shared" si="172"/>
        <v>72.599999999999994</v>
      </c>
      <c r="AC550" s="6"/>
      <c r="AD550" s="6"/>
      <c r="AE550" s="6">
        <f t="shared" si="189"/>
        <v>72.599999999999994</v>
      </c>
      <c r="AF550" s="6"/>
      <c r="AG550" s="6"/>
      <c r="AH550" s="6">
        <f t="shared" si="174"/>
        <v>72.599999999999994</v>
      </c>
      <c r="AI550" s="6"/>
      <c r="AJ550" s="6"/>
      <c r="AK550" s="6">
        <f t="shared" si="175"/>
        <v>72.599999999999994</v>
      </c>
      <c r="AL550" s="6">
        <v>72.599999999999994</v>
      </c>
      <c r="AM550" s="6">
        <v>72.599999999999994</v>
      </c>
    </row>
    <row r="551" spans="1:39" ht="21" customHeight="1">
      <c r="A551" s="1"/>
      <c r="B551" s="25"/>
      <c r="C551" s="8"/>
      <c r="D551" s="8"/>
      <c r="E551" s="8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>
        <f t="shared" si="172"/>
        <v>0</v>
      </c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</row>
    <row r="552" spans="1:39" s="53" customFormat="1" ht="33.75" customHeight="1">
      <c r="A552" s="58" t="s">
        <v>94</v>
      </c>
      <c r="B552" s="82">
        <v>913</v>
      </c>
      <c r="C552" s="56" t="s">
        <v>95</v>
      </c>
      <c r="D552" s="56"/>
      <c r="E552" s="56"/>
      <c r="F552" s="130">
        <f>F554+F557+F559</f>
        <v>0</v>
      </c>
      <c r="G552" s="130">
        <f>G554+G557+G559</f>
        <v>10771.3</v>
      </c>
      <c r="H552" s="124">
        <f t="shared" ref="H552:H560" si="191">F552+G552</f>
        <v>10771.3</v>
      </c>
      <c r="I552" s="26">
        <f t="shared" ref="I552:AM552" si="192">I554+I557+I559</f>
        <v>0</v>
      </c>
      <c r="J552" s="26">
        <f t="shared" si="192"/>
        <v>10771.3</v>
      </c>
      <c r="K552" s="26">
        <f t="shared" si="192"/>
        <v>0</v>
      </c>
      <c r="L552" s="26">
        <f t="shared" si="192"/>
        <v>0</v>
      </c>
      <c r="M552" s="26">
        <f t="shared" si="192"/>
        <v>10771.3</v>
      </c>
      <c r="N552" s="26">
        <f t="shared" si="192"/>
        <v>0</v>
      </c>
      <c r="O552" s="26">
        <f t="shared" si="192"/>
        <v>0</v>
      </c>
      <c r="P552" s="26">
        <f t="shared" si="192"/>
        <v>10771.3</v>
      </c>
      <c r="Q552" s="26">
        <f t="shared" si="192"/>
        <v>0</v>
      </c>
      <c r="R552" s="26">
        <f t="shared" si="192"/>
        <v>0</v>
      </c>
      <c r="S552" s="26">
        <f t="shared" si="192"/>
        <v>10771.3</v>
      </c>
      <c r="T552" s="26">
        <f t="shared" si="192"/>
        <v>0</v>
      </c>
      <c r="U552" s="26">
        <f t="shared" si="192"/>
        <v>0</v>
      </c>
      <c r="V552" s="26">
        <f t="shared" si="192"/>
        <v>10771.3</v>
      </c>
      <c r="W552" s="26">
        <f t="shared" si="192"/>
        <v>0</v>
      </c>
      <c r="X552" s="26">
        <f t="shared" si="192"/>
        <v>0</v>
      </c>
      <c r="Y552" s="26">
        <f t="shared" si="192"/>
        <v>10771.3</v>
      </c>
      <c r="Z552" s="26">
        <f t="shared" si="192"/>
        <v>0</v>
      </c>
      <c r="AA552" s="26">
        <f t="shared" si="192"/>
        <v>0</v>
      </c>
      <c r="AB552" s="26">
        <f t="shared" si="192"/>
        <v>10771.3</v>
      </c>
      <c r="AC552" s="26">
        <f t="shared" si="192"/>
        <v>0</v>
      </c>
      <c r="AD552" s="26">
        <f t="shared" si="192"/>
        <v>0</v>
      </c>
      <c r="AE552" s="26">
        <f t="shared" si="192"/>
        <v>10771.3</v>
      </c>
      <c r="AF552" s="26">
        <f t="shared" si="192"/>
        <v>0</v>
      </c>
      <c r="AG552" s="26">
        <f t="shared" si="192"/>
        <v>0</v>
      </c>
      <c r="AH552" s="26">
        <f t="shared" si="192"/>
        <v>10771.3</v>
      </c>
      <c r="AI552" s="26">
        <f t="shared" si="192"/>
        <v>0</v>
      </c>
      <c r="AJ552" s="26">
        <f t="shared" si="192"/>
        <v>0</v>
      </c>
      <c r="AK552" s="26">
        <f t="shared" si="192"/>
        <v>10771.3</v>
      </c>
      <c r="AL552" s="130">
        <f>AL554+AL557+AL559</f>
        <v>10895.8</v>
      </c>
      <c r="AM552" s="130">
        <f t="shared" si="192"/>
        <v>11029</v>
      </c>
    </row>
    <row r="553" spans="1:39" ht="33.75" customHeight="1">
      <c r="A553" s="1" t="s">
        <v>123</v>
      </c>
      <c r="B553" s="23">
        <v>913</v>
      </c>
      <c r="C553" s="8" t="s">
        <v>95</v>
      </c>
      <c r="D553" s="8"/>
      <c r="E553" s="8"/>
      <c r="F553" s="131">
        <f>F554+F557+F559</f>
        <v>0</v>
      </c>
      <c r="G553" s="131">
        <f>G554+G557+G559</f>
        <v>10771.3</v>
      </c>
      <c r="H553" s="6">
        <f t="shared" si="191"/>
        <v>10771.3</v>
      </c>
      <c r="I553" s="6">
        <f>I554+I557+I559</f>
        <v>0</v>
      </c>
      <c r="J553" s="6">
        <f t="shared" si="181"/>
        <v>10771.3</v>
      </c>
      <c r="K553" s="6">
        <f>K554+K557+K559</f>
        <v>0</v>
      </c>
      <c r="L553" s="6">
        <f>L554+L557+L559</f>
        <v>0</v>
      </c>
      <c r="M553" s="6">
        <f t="shared" si="180"/>
        <v>10771.3</v>
      </c>
      <c r="N553" s="6">
        <f t="shared" ref="N553:U553" si="193">N554+N557+N559</f>
        <v>0</v>
      </c>
      <c r="O553" s="6">
        <f t="shared" si="193"/>
        <v>0</v>
      </c>
      <c r="P553" s="6">
        <f t="shared" si="193"/>
        <v>10771.3</v>
      </c>
      <c r="Q553" s="6">
        <f t="shared" si="193"/>
        <v>0</v>
      </c>
      <c r="R553" s="6">
        <f t="shared" si="193"/>
        <v>0</v>
      </c>
      <c r="S553" s="6">
        <f t="shared" si="193"/>
        <v>10771.3</v>
      </c>
      <c r="T553" s="6">
        <f t="shared" si="193"/>
        <v>0</v>
      </c>
      <c r="U553" s="6">
        <f t="shared" si="193"/>
        <v>0</v>
      </c>
      <c r="V553" s="6">
        <f t="shared" si="177"/>
        <v>10771.3</v>
      </c>
      <c r="W553" s="6">
        <f>W554+W557+W559</f>
        <v>0</v>
      </c>
      <c r="X553" s="6">
        <f>X554+X557+X559</f>
        <v>0</v>
      </c>
      <c r="Y553" s="6">
        <f t="shared" si="176"/>
        <v>10771.3</v>
      </c>
      <c r="Z553" s="6">
        <f>Z554+Z557+Z559</f>
        <v>0</v>
      </c>
      <c r="AA553" s="6">
        <f>AA554+AA557+AA559</f>
        <v>0</v>
      </c>
      <c r="AB553" s="6">
        <f t="shared" si="172"/>
        <v>10771.3</v>
      </c>
      <c r="AC553" s="6">
        <f>AC554+AC557+AC559</f>
        <v>0</v>
      </c>
      <c r="AD553" s="6">
        <f>AD554+AD557+AD559</f>
        <v>0</v>
      </c>
      <c r="AE553" s="6">
        <f>AE554+AE557+AE559</f>
        <v>10771.3</v>
      </c>
      <c r="AF553" s="6">
        <f>AF554+AF557+AF559</f>
        <v>0</v>
      </c>
      <c r="AG553" s="6">
        <f>AG554+AG557+AG559</f>
        <v>0</v>
      </c>
      <c r="AH553" s="6">
        <f t="shared" si="174"/>
        <v>10771.3</v>
      </c>
      <c r="AI553" s="6">
        <f>AI554+AI557+AI559</f>
        <v>0</v>
      </c>
      <c r="AJ553" s="6">
        <f>AJ554+AJ557+AJ559</f>
        <v>0</v>
      </c>
      <c r="AK553" s="6">
        <f t="shared" si="175"/>
        <v>10771.3</v>
      </c>
      <c r="AL553" s="131">
        <f>AL554+AL557+AL559</f>
        <v>10895.8</v>
      </c>
      <c r="AM553" s="131">
        <f>AM554+AM557+AM559</f>
        <v>11029</v>
      </c>
    </row>
    <row r="554" spans="1:39" ht="33.75" customHeight="1">
      <c r="A554" s="54" t="s">
        <v>359</v>
      </c>
      <c r="B554" s="23">
        <v>913</v>
      </c>
      <c r="C554" s="8" t="s">
        <v>95</v>
      </c>
      <c r="D554" s="8" t="s">
        <v>173</v>
      </c>
      <c r="E554" s="8"/>
      <c r="F554" s="131">
        <f>F555+F556</f>
        <v>0</v>
      </c>
      <c r="G554" s="131">
        <f>G555+G556</f>
        <v>762.9</v>
      </c>
      <c r="H554" s="6">
        <f t="shared" si="191"/>
        <v>762.9</v>
      </c>
      <c r="I554" s="6">
        <f>I555+I556</f>
        <v>0</v>
      </c>
      <c r="J554" s="6">
        <f t="shared" si="181"/>
        <v>762.9</v>
      </c>
      <c r="K554" s="6">
        <f>K555+K556</f>
        <v>0</v>
      </c>
      <c r="L554" s="6">
        <f>L555+L556</f>
        <v>0</v>
      </c>
      <c r="M554" s="6">
        <f t="shared" si="180"/>
        <v>762.9</v>
      </c>
      <c r="N554" s="6">
        <f>N555+N556</f>
        <v>0</v>
      </c>
      <c r="O554" s="6">
        <f>O555+O556</f>
        <v>0</v>
      </c>
      <c r="P554" s="6">
        <f t="shared" si="183"/>
        <v>762.9</v>
      </c>
      <c r="Q554" s="6">
        <f>Q555+Q556</f>
        <v>0</v>
      </c>
      <c r="R554" s="6">
        <f>R555+R556</f>
        <v>0</v>
      </c>
      <c r="S554" s="6">
        <f t="shared" si="182"/>
        <v>762.9</v>
      </c>
      <c r="T554" s="6">
        <f>T555+T556</f>
        <v>0</v>
      </c>
      <c r="U554" s="6">
        <f>U555+U556</f>
        <v>0</v>
      </c>
      <c r="V554" s="6">
        <f t="shared" si="177"/>
        <v>762.9</v>
      </c>
      <c r="W554" s="6">
        <f>W555+W556</f>
        <v>0</v>
      </c>
      <c r="X554" s="6">
        <f>X555+X556</f>
        <v>0</v>
      </c>
      <c r="Y554" s="6">
        <f t="shared" si="176"/>
        <v>762.9</v>
      </c>
      <c r="Z554" s="6">
        <f>Z555+Z556</f>
        <v>0</v>
      </c>
      <c r="AA554" s="6">
        <f>AA555+AA556</f>
        <v>0</v>
      </c>
      <c r="AB554" s="6">
        <f t="shared" si="172"/>
        <v>762.9</v>
      </c>
      <c r="AC554" s="6">
        <f>AC555+AC556</f>
        <v>0</v>
      </c>
      <c r="AD554" s="6">
        <f>AD555+AD556</f>
        <v>0</v>
      </c>
      <c r="AE554" s="6">
        <f t="shared" ref="AE554:AE560" si="194">AB554+AC554+AD554</f>
        <v>762.9</v>
      </c>
      <c r="AF554" s="6">
        <f>AF555+AF556</f>
        <v>0</v>
      </c>
      <c r="AG554" s="6">
        <f>AG555+AG556</f>
        <v>0</v>
      </c>
      <c r="AH554" s="6">
        <f t="shared" si="174"/>
        <v>762.9</v>
      </c>
      <c r="AI554" s="6">
        <f>AI555+AI556</f>
        <v>0</v>
      </c>
      <c r="AJ554" s="6">
        <f>AJ555+AJ556</f>
        <v>0</v>
      </c>
      <c r="AK554" s="6">
        <f t="shared" si="175"/>
        <v>762.9</v>
      </c>
      <c r="AL554" s="131">
        <f>AL555+AL556</f>
        <v>887.4</v>
      </c>
      <c r="AM554" s="131">
        <f>AM555+AM556</f>
        <v>1020.6</v>
      </c>
    </row>
    <row r="555" spans="1:39" ht="21" customHeight="1">
      <c r="A555" s="7" t="s">
        <v>10</v>
      </c>
      <c r="B555" s="23">
        <v>913</v>
      </c>
      <c r="C555" s="8" t="s">
        <v>95</v>
      </c>
      <c r="D555" s="8" t="s">
        <v>173</v>
      </c>
      <c r="E555" s="8" t="s">
        <v>11</v>
      </c>
      <c r="F555" s="6"/>
      <c r="G555" s="6">
        <v>7.6</v>
      </c>
      <c r="H555" s="6">
        <f t="shared" si="191"/>
        <v>7.6</v>
      </c>
      <c r="I555" s="6"/>
      <c r="J555" s="6">
        <f t="shared" si="181"/>
        <v>7.6</v>
      </c>
      <c r="K555" s="6"/>
      <c r="L555" s="6"/>
      <c r="M555" s="6">
        <f t="shared" si="180"/>
        <v>7.6</v>
      </c>
      <c r="N555" s="6"/>
      <c r="O555" s="6"/>
      <c r="P555" s="6">
        <f t="shared" si="183"/>
        <v>7.6</v>
      </c>
      <c r="Q555" s="6"/>
      <c r="R555" s="6"/>
      <c r="S555" s="6">
        <f t="shared" si="182"/>
        <v>7.6</v>
      </c>
      <c r="T555" s="6"/>
      <c r="U555" s="6"/>
      <c r="V555" s="6">
        <f t="shared" si="177"/>
        <v>7.6</v>
      </c>
      <c r="W555" s="6"/>
      <c r="X555" s="6"/>
      <c r="Y555" s="6">
        <f t="shared" si="176"/>
        <v>7.6</v>
      </c>
      <c r="Z555" s="6"/>
      <c r="AA555" s="6"/>
      <c r="AB555" s="6">
        <f t="shared" si="172"/>
        <v>7.6</v>
      </c>
      <c r="AC555" s="6"/>
      <c r="AD555" s="6"/>
      <c r="AE555" s="6">
        <f t="shared" si="194"/>
        <v>7.6</v>
      </c>
      <c r="AF555" s="6"/>
      <c r="AG555" s="6"/>
      <c r="AH555" s="6">
        <f t="shared" si="174"/>
        <v>7.6</v>
      </c>
      <c r="AI555" s="6"/>
      <c r="AJ555" s="6"/>
      <c r="AK555" s="6">
        <f t="shared" si="175"/>
        <v>7.6</v>
      </c>
      <c r="AL555" s="6">
        <v>8.9</v>
      </c>
      <c r="AM555" s="6">
        <v>10.199999999999999</v>
      </c>
    </row>
    <row r="556" spans="1:39" ht="21" customHeight="1">
      <c r="A556" s="33" t="s">
        <v>68</v>
      </c>
      <c r="B556" s="23">
        <v>913</v>
      </c>
      <c r="C556" s="8" t="s">
        <v>95</v>
      </c>
      <c r="D556" s="8" t="s">
        <v>173</v>
      </c>
      <c r="E556" s="8" t="s">
        <v>69</v>
      </c>
      <c r="F556" s="6"/>
      <c r="G556" s="6">
        <v>755.3</v>
      </c>
      <c r="H556" s="6">
        <f t="shared" si="191"/>
        <v>755.3</v>
      </c>
      <c r="I556" s="6"/>
      <c r="J556" s="6">
        <f t="shared" si="181"/>
        <v>755.3</v>
      </c>
      <c r="K556" s="6"/>
      <c r="L556" s="6"/>
      <c r="M556" s="6">
        <f t="shared" si="180"/>
        <v>755.3</v>
      </c>
      <c r="N556" s="6"/>
      <c r="O556" s="6"/>
      <c r="P556" s="6">
        <f t="shared" si="183"/>
        <v>755.3</v>
      </c>
      <c r="Q556" s="6"/>
      <c r="R556" s="6"/>
      <c r="S556" s="6">
        <f t="shared" si="182"/>
        <v>755.3</v>
      </c>
      <c r="T556" s="6"/>
      <c r="U556" s="6"/>
      <c r="V556" s="6">
        <f t="shared" si="177"/>
        <v>755.3</v>
      </c>
      <c r="W556" s="6"/>
      <c r="X556" s="6"/>
      <c r="Y556" s="6">
        <f t="shared" si="176"/>
        <v>755.3</v>
      </c>
      <c r="Z556" s="6"/>
      <c r="AA556" s="6"/>
      <c r="AB556" s="6">
        <f t="shared" si="172"/>
        <v>755.3</v>
      </c>
      <c r="AC556" s="6"/>
      <c r="AD556" s="6"/>
      <c r="AE556" s="6">
        <f t="shared" si="194"/>
        <v>755.3</v>
      </c>
      <c r="AF556" s="6"/>
      <c r="AG556" s="6"/>
      <c r="AH556" s="6">
        <f t="shared" si="174"/>
        <v>755.3</v>
      </c>
      <c r="AI556" s="6"/>
      <c r="AJ556" s="6"/>
      <c r="AK556" s="6">
        <f t="shared" si="175"/>
        <v>755.3</v>
      </c>
      <c r="AL556" s="6">
        <v>878.5</v>
      </c>
      <c r="AM556" s="6">
        <v>1010.4</v>
      </c>
    </row>
    <row r="557" spans="1:39" ht="21" customHeight="1">
      <c r="A557" s="116" t="s">
        <v>360</v>
      </c>
      <c r="B557" s="23">
        <v>913</v>
      </c>
      <c r="C557" s="8" t="s">
        <v>95</v>
      </c>
      <c r="D557" s="8" t="s">
        <v>174</v>
      </c>
      <c r="E557" s="8"/>
      <c r="F557" s="131">
        <f>F558</f>
        <v>0</v>
      </c>
      <c r="G557" s="131">
        <f>G558</f>
        <v>7096.1</v>
      </c>
      <c r="H557" s="6">
        <f t="shared" si="191"/>
        <v>7096.1</v>
      </c>
      <c r="I557" s="6">
        <f>I558</f>
        <v>0</v>
      </c>
      <c r="J557" s="6">
        <f t="shared" si="181"/>
        <v>7096.1</v>
      </c>
      <c r="K557" s="6">
        <f>K558</f>
        <v>0</v>
      </c>
      <c r="L557" s="6">
        <f>L558</f>
        <v>0</v>
      </c>
      <c r="M557" s="6">
        <f t="shared" si="180"/>
        <v>7096.1</v>
      </c>
      <c r="N557" s="6">
        <f>N558</f>
        <v>0</v>
      </c>
      <c r="O557" s="6">
        <f>O558</f>
        <v>0</v>
      </c>
      <c r="P557" s="6">
        <f t="shared" si="183"/>
        <v>7096.1</v>
      </c>
      <c r="Q557" s="6">
        <f>Q558</f>
        <v>0</v>
      </c>
      <c r="R557" s="6">
        <f>R558</f>
        <v>0</v>
      </c>
      <c r="S557" s="6">
        <f t="shared" si="182"/>
        <v>7096.1</v>
      </c>
      <c r="T557" s="6">
        <f>T558</f>
        <v>0</v>
      </c>
      <c r="U557" s="6">
        <f>U558</f>
        <v>0</v>
      </c>
      <c r="V557" s="6">
        <f t="shared" si="177"/>
        <v>7096.1</v>
      </c>
      <c r="W557" s="6">
        <f>W558</f>
        <v>0</v>
      </c>
      <c r="X557" s="6">
        <f>X558</f>
        <v>0</v>
      </c>
      <c r="Y557" s="6">
        <f t="shared" si="176"/>
        <v>7096.1</v>
      </c>
      <c r="Z557" s="6">
        <f>Z558</f>
        <v>0</v>
      </c>
      <c r="AA557" s="6">
        <f>AA558</f>
        <v>0</v>
      </c>
      <c r="AB557" s="6">
        <f t="shared" si="172"/>
        <v>7096.1</v>
      </c>
      <c r="AC557" s="6">
        <f>AC558</f>
        <v>0</v>
      </c>
      <c r="AD557" s="6">
        <f>AD558</f>
        <v>0</v>
      </c>
      <c r="AE557" s="6">
        <f t="shared" si="194"/>
        <v>7096.1</v>
      </c>
      <c r="AF557" s="6">
        <f>AF558</f>
        <v>0</v>
      </c>
      <c r="AG557" s="6">
        <f>AG558</f>
        <v>0</v>
      </c>
      <c r="AH557" s="6">
        <f t="shared" si="174"/>
        <v>7096.1</v>
      </c>
      <c r="AI557" s="6">
        <f>AI558</f>
        <v>0</v>
      </c>
      <c r="AJ557" s="6">
        <f>AJ558</f>
        <v>0</v>
      </c>
      <c r="AK557" s="6">
        <f t="shared" si="175"/>
        <v>7096.1</v>
      </c>
      <c r="AL557" s="131">
        <f>AL558</f>
        <v>7096.1</v>
      </c>
      <c r="AM557" s="131">
        <f>AM558</f>
        <v>7096.1</v>
      </c>
    </row>
    <row r="558" spans="1:39" ht="21" customHeight="1">
      <c r="A558" s="7" t="s">
        <v>68</v>
      </c>
      <c r="B558" s="23">
        <v>913</v>
      </c>
      <c r="C558" s="8" t="s">
        <v>95</v>
      </c>
      <c r="D558" s="8" t="s">
        <v>174</v>
      </c>
      <c r="E558" s="8" t="s">
        <v>69</v>
      </c>
      <c r="F558" s="6"/>
      <c r="G558" s="6">
        <v>7096.1</v>
      </c>
      <c r="H558" s="6">
        <f t="shared" si="191"/>
        <v>7096.1</v>
      </c>
      <c r="I558" s="6"/>
      <c r="J558" s="6">
        <f t="shared" si="181"/>
        <v>7096.1</v>
      </c>
      <c r="K558" s="6"/>
      <c r="L558" s="6"/>
      <c r="M558" s="6">
        <f t="shared" si="180"/>
        <v>7096.1</v>
      </c>
      <c r="N558" s="6"/>
      <c r="O558" s="6"/>
      <c r="P558" s="6">
        <f t="shared" si="183"/>
        <v>7096.1</v>
      </c>
      <c r="Q558" s="6"/>
      <c r="R558" s="6"/>
      <c r="S558" s="6">
        <f t="shared" si="182"/>
        <v>7096.1</v>
      </c>
      <c r="T558" s="6"/>
      <c r="U558" s="6"/>
      <c r="V558" s="6">
        <f t="shared" si="177"/>
        <v>7096.1</v>
      </c>
      <c r="W558" s="6"/>
      <c r="X558" s="6"/>
      <c r="Y558" s="6">
        <f t="shared" si="176"/>
        <v>7096.1</v>
      </c>
      <c r="Z558" s="6"/>
      <c r="AA558" s="6"/>
      <c r="AB558" s="6">
        <f t="shared" si="172"/>
        <v>7096.1</v>
      </c>
      <c r="AC558" s="6"/>
      <c r="AD558" s="6"/>
      <c r="AE558" s="6">
        <f t="shared" si="194"/>
        <v>7096.1</v>
      </c>
      <c r="AF558" s="6"/>
      <c r="AG558" s="6"/>
      <c r="AH558" s="6">
        <f t="shared" si="174"/>
        <v>7096.1</v>
      </c>
      <c r="AI558" s="6"/>
      <c r="AJ558" s="6"/>
      <c r="AK558" s="6">
        <f t="shared" si="175"/>
        <v>7096.1</v>
      </c>
      <c r="AL558" s="6">
        <v>7096.1</v>
      </c>
      <c r="AM558" s="6">
        <v>7096.1</v>
      </c>
    </row>
    <row r="559" spans="1:39" ht="33.75" customHeight="1">
      <c r="A559" s="54" t="s">
        <v>361</v>
      </c>
      <c r="B559" s="23">
        <v>913</v>
      </c>
      <c r="C559" s="8" t="s">
        <v>95</v>
      </c>
      <c r="D559" s="8" t="s">
        <v>175</v>
      </c>
      <c r="E559" s="8"/>
      <c r="F559" s="131">
        <f>F560</f>
        <v>0</v>
      </c>
      <c r="G559" s="131">
        <f>G560</f>
        <v>2912.3</v>
      </c>
      <c r="H559" s="6">
        <f t="shared" si="191"/>
        <v>2912.3</v>
      </c>
      <c r="I559" s="6">
        <f>I560</f>
        <v>0</v>
      </c>
      <c r="J559" s="6">
        <f t="shared" si="181"/>
        <v>2912.3</v>
      </c>
      <c r="K559" s="6">
        <f>K560</f>
        <v>0</v>
      </c>
      <c r="L559" s="6">
        <f>L560</f>
        <v>0</v>
      </c>
      <c r="M559" s="6">
        <f t="shared" si="180"/>
        <v>2912.3</v>
      </c>
      <c r="N559" s="6">
        <f>N560</f>
        <v>0</v>
      </c>
      <c r="O559" s="6">
        <f>O560</f>
        <v>0</v>
      </c>
      <c r="P559" s="6">
        <f t="shared" si="183"/>
        <v>2912.3</v>
      </c>
      <c r="Q559" s="6">
        <f>Q560</f>
        <v>0</v>
      </c>
      <c r="R559" s="6">
        <f>R560</f>
        <v>0</v>
      </c>
      <c r="S559" s="6">
        <f t="shared" si="182"/>
        <v>2912.3</v>
      </c>
      <c r="T559" s="6">
        <f>T560</f>
        <v>0</v>
      </c>
      <c r="U559" s="6">
        <f>U560</f>
        <v>0</v>
      </c>
      <c r="V559" s="6">
        <f t="shared" si="177"/>
        <v>2912.3</v>
      </c>
      <c r="W559" s="6">
        <f>W560</f>
        <v>0</v>
      </c>
      <c r="X559" s="6">
        <f>X560</f>
        <v>0</v>
      </c>
      <c r="Y559" s="6">
        <f t="shared" si="176"/>
        <v>2912.3</v>
      </c>
      <c r="Z559" s="6">
        <f>Z560</f>
        <v>0</v>
      </c>
      <c r="AA559" s="6">
        <f>AA560</f>
        <v>0</v>
      </c>
      <c r="AB559" s="6">
        <f t="shared" si="172"/>
        <v>2912.3</v>
      </c>
      <c r="AC559" s="6">
        <f>AC560</f>
        <v>0</v>
      </c>
      <c r="AD559" s="6">
        <f>AD560</f>
        <v>0</v>
      </c>
      <c r="AE559" s="6">
        <f t="shared" si="194"/>
        <v>2912.3</v>
      </c>
      <c r="AF559" s="6">
        <f>AF560</f>
        <v>0</v>
      </c>
      <c r="AG559" s="6">
        <f>AG560</f>
        <v>0</v>
      </c>
      <c r="AH559" s="6">
        <f t="shared" si="174"/>
        <v>2912.3</v>
      </c>
      <c r="AI559" s="6">
        <f>AI560</f>
        <v>0</v>
      </c>
      <c r="AJ559" s="6">
        <f>AJ560</f>
        <v>0</v>
      </c>
      <c r="AK559" s="6">
        <f t="shared" si="175"/>
        <v>2912.3</v>
      </c>
      <c r="AL559" s="131">
        <f>AL560</f>
        <v>2912.3</v>
      </c>
      <c r="AM559" s="131">
        <f>AM560</f>
        <v>2912.3</v>
      </c>
    </row>
    <row r="560" spans="1:39" ht="21" customHeight="1">
      <c r="A560" s="7" t="s">
        <v>68</v>
      </c>
      <c r="B560" s="23">
        <v>913</v>
      </c>
      <c r="C560" s="8" t="s">
        <v>95</v>
      </c>
      <c r="D560" s="8" t="s">
        <v>175</v>
      </c>
      <c r="E560" s="8" t="s">
        <v>69</v>
      </c>
      <c r="F560" s="6"/>
      <c r="G560" s="6">
        <v>2912.3</v>
      </c>
      <c r="H560" s="6">
        <f t="shared" si="191"/>
        <v>2912.3</v>
      </c>
      <c r="I560" s="6"/>
      <c r="J560" s="6">
        <f t="shared" si="181"/>
        <v>2912.3</v>
      </c>
      <c r="K560" s="6"/>
      <c r="L560" s="6"/>
      <c r="M560" s="6">
        <f t="shared" si="180"/>
        <v>2912.3</v>
      </c>
      <c r="N560" s="6"/>
      <c r="O560" s="6"/>
      <c r="P560" s="6">
        <f t="shared" si="183"/>
        <v>2912.3</v>
      </c>
      <c r="Q560" s="6"/>
      <c r="R560" s="6"/>
      <c r="S560" s="6">
        <f t="shared" si="182"/>
        <v>2912.3</v>
      </c>
      <c r="T560" s="6"/>
      <c r="U560" s="6"/>
      <c r="V560" s="6">
        <f t="shared" si="177"/>
        <v>2912.3</v>
      </c>
      <c r="W560" s="6"/>
      <c r="X560" s="6"/>
      <c r="Y560" s="6">
        <f t="shared" si="176"/>
        <v>2912.3</v>
      </c>
      <c r="Z560" s="6"/>
      <c r="AA560" s="6"/>
      <c r="AB560" s="6">
        <f t="shared" si="172"/>
        <v>2912.3</v>
      </c>
      <c r="AC560" s="6"/>
      <c r="AD560" s="6"/>
      <c r="AE560" s="6">
        <f t="shared" si="194"/>
        <v>2912.3</v>
      </c>
      <c r="AF560" s="6"/>
      <c r="AG560" s="6"/>
      <c r="AH560" s="6">
        <f t="shared" si="174"/>
        <v>2912.3</v>
      </c>
      <c r="AI560" s="6"/>
      <c r="AJ560" s="6"/>
      <c r="AK560" s="6">
        <f t="shared" si="175"/>
        <v>2912.3</v>
      </c>
      <c r="AL560" s="6">
        <v>2912.3</v>
      </c>
      <c r="AM560" s="6">
        <v>2912.3</v>
      </c>
    </row>
    <row r="561" spans="1:39" ht="21" customHeight="1">
      <c r="A561" s="22"/>
      <c r="B561" s="23"/>
      <c r="C561" s="8"/>
      <c r="D561" s="8"/>
      <c r="E561" s="8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</row>
    <row r="562" spans="1:39" s="53" customFormat="1" ht="33.75" customHeight="1">
      <c r="A562" s="54" t="s">
        <v>73</v>
      </c>
      <c r="B562" s="66" t="s">
        <v>81</v>
      </c>
      <c r="C562" s="56" t="s">
        <v>74</v>
      </c>
      <c r="D562" s="56"/>
      <c r="E562" s="56"/>
      <c r="F562" s="130">
        <f t="shared" ref="F562:U564" si="195">F563</f>
        <v>0</v>
      </c>
      <c r="G562" s="130">
        <f t="shared" si="195"/>
        <v>0</v>
      </c>
      <c r="H562" s="6">
        <f t="shared" ref="H562:H586" si="196">F562+G562</f>
        <v>0</v>
      </c>
      <c r="I562" s="26">
        <f t="shared" si="195"/>
        <v>0</v>
      </c>
      <c r="J562" s="6">
        <f t="shared" si="181"/>
        <v>0</v>
      </c>
      <c r="K562" s="26">
        <f t="shared" si="195"/>
        <v>0</v>
      </c>
      <c r="L562" s="26">
        <f t="shared" si="195"/>
        <v>0</v>
      </c>
      <c r="M562" s="6">
        <f t="shared" si="180"/>
        <v>0</v>
      </c>
      <c r="N562" s="26">
        <f>N563</f>
        <v>0</v>
      </c>
      <c r="O562" s="26">
        <f>O563</f>
        <v>0</v>
      </c>
      <c r="P562" s="26">
        <f t="shared" si="183"/>
        <v>0</v>
      </c>
      <c r="Q562" s="26">
        <f>Q563</f>
        <v>0</v>
      </c>
      <c r="R562" s="26">
        <f>R563</f>
        <v>0</v>
      </c>
      <c r="S562" s="26">
        <f t="shared" si="182"/>
        <v>0</v>
      </c>
      <c r="T562" s="26">
        <f>T563</f>
        <v>0</v>
      </c>
      <c r="U562" s="26">
        <f>U563</f>
        <v>0</v>
      </c>
      <c r="V562" s="24">
        <f t="shared" si="177"/>
        <v>0</v>
      </c>
      <c r="W562" s="26">
        <f>W563</f>
        <v>0</v>
      </c>
      <c r="X562" s="26">
        <f>X563</f>
        <v>0</v>
      </c>
      <c r="Y562" s="24">
        <f t="shared" si="176"/>
        <v>0</v>
      </c>
      <c r="Z562" s="26">
        <f>Z563</f>
        <v>0</v>
      </c>
      <c r="AA562" s="26">
        <f>AA563</f>
        <v>0</v>
      </c>
      <c r="AB562" s="6">
        <f t="shared" si="172"/>
        <v>0</v>
      </c>
      <c r="AC562" s="26">
        <f>AC563</f>
        <v>0</v>
      </c>
      <c r="AD562" s="26">
        <f>AD563</f>
        <v>0</v>
      </c>
      <c r="AE562" s="26">
        <f>AB562+AC562+AD562</f>
        <v>0</v>
      </c>
      <c r="AF562" s="26">
        <f>AF563</f>
        <v>0</v>
      </c>
      <c r="AG562" s="26">
        <f>AG563</f>
        <v>0</v>
      </c>
      <c r="AH562" s="24">
        <f t="shared" si="174"/>
        <v>0</v>
      </c>
      <c r="AI562" s="26">
        <f>AI563</f>
        <v>0</v>
      </c>
      <c r="AJ562" s="26">
        <f>AJ563</f>
        <v>0</v>
      </c>
      <c r="AK562" s="24">
        <f t="shared" si="175"/>
        <v>0</v>
      </c>
      <c r="AL562" s="130">
        <f>AL563</f>
        <v>650</v>
      </c>
      <c r="AM562" s="130">
        <f>AM563</f>
        <v>0</v>
      </c>
    </row>
    <row r="563" spans="1:39" ht="21" customHeight="1">
      <c r="A563" s="58" t="s">
        <v>121</v>
      </c>
      <c r="B563" s="66" t="s">
        <v>81</v>
      </c>
      <c r="C563" s="56" t="s">
        <v>96</v>
      </c>
      <c r="D563" s="56"/>
      <c r="E563" s="56"/>
      <c r="F563" s="130">
        <f t="shared" si="195"/>
        <v>0</v>
      </c>
      <c r="G563" s="130">
        <f t="shared" si="195"/>
        <v>0</v>
      </c>
      <c r="H563" s="26">
        <f t="shared" si="196"/>
        <v>0</v>
      </c>
      <c r="I563" s="26">
        <f t="shared" si="195"/>
        <v>0</v>
      </c>
      <c r="J563" s="26">
        <f t="shared" si="181"/>
        <v>0</v>
      </c>
      <c r="K563" s="26">
        <f t="shared" si="195"/>
        <v>0</v>
      </c>
      <c r="L563" s="26">
        <f t="shared" si="195"/>
        <v>0</v>
      </c>
      <c r="M563" s="26">
        <f t="shared" si="180"/>
        <v>0</v>
      </c>
      <c r="N563" s="26">
        <f>N564</f>
        <v>0</v>
      </c>
      <c r="O563" s="26">
        <f>O564</f>
        <v>0</v>
      </c>
      <c r="P563" s="26">
        <f t="shared" si="183"/>
        <v>0</v>
      </c>
      <c r="Q563" s="26">
        <f>Q564</f>
        <v>0</v>
      </c>
      <c r="R563" s="26">
        <f>R564</f>
        <v>0</v>
      </c>
      <c r="S563" s="26">
        <f t="shared" si="182"/>
        <v>0</v>
      </c>
      <c r="T563" s="26">
        <f>T564</f>
        <v>0</v>
      </c>
      <c r="U563" s="26">
        <f>U564</f>
        <v>0</v>
      </c>
      <c r="V563" s="26">
        <f t="shared" si="177"/>
        <v>0</v>
      </c>
      <c r="W563" s="26">
        <f>W564</f>
        <v>0</v>
      </c>
      <c r="X563" s="26">
        <f>X564</f>
        <v>0</v>
      </c>
      <c r="Y563" s="26">
        <f t="shared" si="176"/>
        <v>0</v>
      </c>
      <c r="Z563" s="26">
        <f>Z564</f>
        <v>0</v>
      </c>
      <c r="AA563" s="26">
        <f>AA564</f>
        <v>0</v>
      </c>
      <c r="AB563" s="26">
        <f t="shared" si="172"/>
        <v>0</v>
      </c>
      <c r="AC563" s="26">
        <f>AC564</f>
        <v>0</v>
      </c>
      <c r="AD563" s="26">
        <f>AD564</f>
        <v>0</v>
      </c>
      <c r="AE563" s="26">
        <f>AB563+AC563+AD563</f>
        <v>0</v>
      </c>
      <c r="AF563" s="26">
        <f>AF564</f>
        <v>0</v>
      </c>
      <c r="AG563" s="26">
        <f>AG564</f>
        <v>0</v>
      </c>
      <c r="AH563" s="26">
        <f t="shared" si="174"/>
        <v>0</v>
      </c>
      <c r="AI563" s="26">
        <f>AI564</f>
        <v>0</v>
      </c>
      <c r="AJ563" s="26">
        <f>AJ564</f>
        <v>0</v>
      </c>
      <c r="AK563" s="26">
        <f t="shared" si="175"/>
        <v>0</v>
      </c>
      <c r="AL563" s="130">
        <f>AL564</f>
        <v>650</v>
      </c>
      <c r="AM563" s="130">
        <f>AM564</f>
        <v>0</v>
      </c>
    </row>
    <row r="564" spans="1:39" ht="48.75" customHeight="1">
      <c r="A564" s="165" t="s">
        <v>435</v>
      </c>
      <c r="B564" s="180" t="s">
        <v>81</v>
      </c>
      <c r="C564" s="181" t="s">
        <v>96</v>
      </c>
      <c r="D564" s="181" t="s">
        <v>162</v>
      </c>
      <c r="E564" s="181"/>
      <c r="F564" s="182">
        <f>F565+F566</f>
        <v>0</v>
      </c>
      <c r="G564" s="182">
        <f t="shared" si="195"/>
        <v>0</v>
      </c>
      <c r="H564" s="182">
        <f t="shared" si="195"/>
        <v>0</v>
      </c>
      <c r="I564" s="182">
        <f t="shared" si="195"/>
        <v>0</v>
      </c>
      <c r="J564" s="182">
        <f t="shared" si="195"/>
        <v>0</v>
      </c>
      <c r="K564" s="182">
        <f t="shared" si="195"/>
        <v>0</v>
      </c>
      <c r="L564" s="182">
        <f t="shared" si="195"/>
        <v>0</v>
      </c>
      <c r="M564" s="182">
        <f t="shared" si="195"/>
        <v>0</v>
      </c>
      <c r="N564" s="182">
        <f t="shared" si="195"/>
        <v>0</v>
      </c>
      <c r="O564" s="182">
        <f t="shared" si="195"/>
        <v>0</v>
      </c>
      <c r="P564" s="182">
        <f t="shared" si="195"/>
        <v>0</v>
      </c>
      <c r="Q564" s="182">
        <f t="shared" si="195"/>
        <v>0</v>
      </c>
      <c r="R564" s="182">
        <f t="shared" si="195"/>
        <v>0</v>
      </c>
      <c r="S564" s="182">
        <f t="shared" si="195"/>
        <v>0</v>
      </c>
      <c r="T564" s="182">
        <f t="shared" si="195"/>
        <v>0</v>
      </c>
      <c r="U564" s="182">
        <f t="shared" si="195"/>
        <v>0</v>
      </c>
      <c r="V564" s="182">
        <f t="shared" ref="V564:AM564" si="197">V565</f>
        <v>0</v>
      </c>
      <c r="W564" s="182">
        <f t="shared" si="197"/>
        <v>0</v>
      </c>
      <c r="X564" s="182">
        <f t="shared" si="197"/>
        <v>0</v>
      </c>
      <c r="Y564" s="182">
        <f t="shared" si="197"/>
        <v>0</v>
      </c>
      <c r="Z564" s="182">
        <f t="shared" si="197"/>
        <v>0</v>
      </c>
      <c r="AA564" s="182">
        <f t="shared" si="197"/>
        <v>0</v>
      </c>
      <c r="AB564" s="182">
        <f t="shared" si="197"/>
        <v>0</v>
      </c>
      <c r="AC564" s="182">
        <f t="shared" si="197"/>
        <v>0</v>
      </c>
      <c r="AD564" s="182">
        <f t="shared" si="197"/>
        <v>0</v>
      </c>
      <c r="AE564" s="182">
        <f t="shared" si="197"/>
        <v>0</v>
      </c>
      <c r="AF564" s="182">
        <f t="shared" si="197"/>
        <v>0</v>
      </c>
      <c r="AG564" s="182">
        <f t="shared" si="197"/>
        <v>0</v>
      </c>
      <c r="AH564" s="182">
        <f t="shared" si="197"/>
        <v>0</v>
      </c>
      <c r="AI564" s="182">
        <f t="shared" si="197"/>
        <v>0</v>
      </c>
      <c r="AJ564" s="182">
        <f t="shared" si="197"/>
        <v>0</v>
      </c>
      <c r="AK564" s="182">
        <f t="shared" si="197"/>
        <v>0</v>
      </c>
      <c r="AL564" s="182">
        <f t="shared" si="197"/>
        <v>650</v>
      </c>
      <c r="AM564" s="182">
        <f t="shared" si="197"/>
        <v>0</v>
      </c>
    </row>
    <row r="565" spans="1:39" ht="21" customHeight="1">
      <c r="A565" s="5" t="s">
        <v>10</v>
      </c>
      <c r="B565" s="25" t="s">
        <v>81</v>
      </c>
      <c r="C565" s="8" t="s">
        <v>96</v>
      </c>
      <c r="D565" s="8" t="s">
        <v>162</v>
      </c>
      <c r="E565" s="99">
        <v>200</v>
      </c>
      <c r="F565" s="28"/>
      <c r="G565" s="28"/>
      <c r="H565" s="6">
        <f t="shared" si="196"/>
        <v>0</v>
      </c>
      <c r="I565" s="100"/>
      <c r="J565" s="6">
        <f t="shared" si="181"/>
        <v>0</v>
      </c>
      <c r="K565" s="100"/>
      <c r="L565" s="100"/>
      <c r="M565" s="6">
        <f t="shared" si="180"/>
        <v>0</v>
      </c>
      <c r="N565" s="100"/>
      <c r="O565" s="100"/>
      <c r="P565" s="6">
        <f t="shared" si="183"/>
        <v>0</v>
      </c>
      <c r="Q565" s="100"/>
      <c r="R565" s="100"/>
      <c r="S565" s="6">
        <f t="shared" si="182"/>
        <v>0</v>
      </c>
      <c r="T565" s="100"/>
      <c r="U565" s="100"/>
      <c r="V565" s="6">
        <f t="shared" si="177"/>
        <v>0</v>
      </c>
      <c r="W565" s="100"/>
      <c r="X565" s="100"/>
      <c r="Y565" s="6">
        <f t="shared" si="176"/>
        <v>0</v>
      </c>
      <c r="Z565" s="100"/>
      <c r="AA565" s="101"/>
      <c r="AB565" s="6">
        <f t="shared" ref="AB565:AB659" si="198">Y565+Z565+AA565</f>
        <v>0</v>
      </c>
      <c r="AC565" s="100"/>
      <c r="AD565" s="100"/>
      <c r="AE565" s="6">
        <f>AB565+AC565+AD565</f>
        <v>0</v>
      </c>
      <c r="AF565" s="100"/>
      <c r="AG565" s="100"/>
      <c r="AH565" s="6">
        <f t="shared" si="174"/>
        <v>0</v>
      </c>
      <c r="AI565" s="100"/>
      <c r="AJ565" s="100"/>
      <c r="AK565" s="6">
        <f t="shared" si="175"/>
        <v>0</v>
      </c>
      <c r="AL565" s="100">
        <v>650</v>
      </c>
      <c r="AM565" s="100"/>
    </row>
    <row r="566" spans="1:39" ht="21" customHeight="1">
      <c r="A566" s="7" t="s">
        <v>68</v>
      </c>
      <c r="B566" s="25" t="s">
        <v>81</v>
      </c>
      <c r="C566" s="8" t="s">
        <v>96</v>
      </c>
      <c r="D566" s="8" t="s">
        <v>162</v>
      </c>
      <c r="E566" s="99">
        <v>300</v>
      </c>
      <c r="F566" s="28"/>
      <c r="G566" s="28"/>
      <c r="H566" s="6">
        <f t="shared" si="196"/>
        <v>0</v>
      </c>
      <c r="I566" s="100"/>
      <c r="J566" s="6"/>
      <c r="K566" s="100"/>
      <c r="L566" s="100"/>
      <c r="M566" s="6"/>
      <c r="N566" s="100"/>
      <c r="O566" s="100"/>
      <c r="P566" s="6"/>
      <c r="Q566" s="100"/>
      <c r="R566" s="100"/>
      <c r="S566" s="6"/>
      <c r="T566" s="100"/>
      <c r="U566" s="100"/>
      <c r="V566" s="6"/>
      <c r="W566" s="100"/>
      <c r="X566" s="100"/>
      <c r="Y566" s="6"/>
      <c r="Z566" s="100"/>
      <c r="AA566" s="101"/>
      <c r="AB566" s="6"/>
      <c r="AC566" s="100"/>
      <c r="AD566" s="100"/>
      <c r="AE566" s="6"/>
      <c r="AF566" s="100"/>
      <c r="AG566" s="100"/>
      <c r="AH566" s="6"/>
      <c r="AI566" s="100"/>
      <c r="AJ566" s="100"/>
      <c r="AK566" s="6"/>
      <c r="AL566" s="100"/>
      <c r="AM566" s="100"/>
    </row>
    <row r="567" spans="1:39" ht="21" customHeight="1">
      <c r="A567" s="5"/>
      <c r="B567" s="25"/>
      <c r="C567" s="8"/>
      <c r="D567" s="8"/>
      <c r="E567" s="99"/>
      <c r="F567" s="28"/>
      <c r="G567" s="28"/>
      <c r="H567" s="6"/>
      <c r="I567" s="100"/>
      <c r="J567" s="6"/>
      <c r="K567" s="100"/>
      <c r="L567" s="100"/>
      <c r="M567" s="6"/>
      <c r="N567" s="100"/>
      <c r="O567" s="100"/>
      <c r="P567" s="6"/>
      <c r="Q567" s="100"/>
      <c r="R567" s="100"/>
      <c r="S567" s="6"/>
      <c r="T567" s="100"/>
      <c r="U567" s="100"/>
      <c r="V567" s="6"/>
      <c r="W567" s="100"/>
      <c r="X567" s="100"/>
      <c r="Y567" s="6"/>
      <c r="Z567" s="100"/>
      <c r="AA567" s="101"/>
      <c r="AB567" s="6"/>
      <c r="AC567" s="100"/>
      <c r="AD567" s="100"/>
      <c r="AE567" s="6"/>
      <c r="AF567" s="100"/>
      <c r="AG567" s="100"/>
      <c r="AH567" s="6"/>
      <c r="AI567" s="100"/>
      <c r="AJ567" s="100"/>
      <c r="AK567" s="6"/>
      <c r="AL567" s="100"/>
      <c r="AM567" s="100"/>
    </row>
    <row r="568" spans="1:39" s="53" customFormat="1" ht="48" customHeight="1">
      <c r="A568" s="189" t="s">
        <v>97</v>
      </c>
      <c r="B568" s="190" t="s">
        <v>98</v>
      </c>
      <c r="C568" s="191"/>
      <c r="D568" s="191"/>
      <c r="E568" s="191"/>
      <c r="F568" s="192">
        <f>F569+F583+F588+F608+F638+F649</f>
        <v>10869.6</v>
      </c>
      <c r="G568" s="192">
        <f>G569+G583+G588+G608+G638+G649</f>
        <v>64552.1</v>
      </c>
      <c r="H568" s="194">
        <f t="shared" si="196"/>
        <v>75421.7</v>
      </c>
      <c r="I568" s="194" t="e">
        <f>I569+I583+I588+I608+I638+I649</f>
        <v>#REF!</v>
      </c>
      <c r="J568" s="193" t="e">
        <f t="shared" si="181"/>
        <v>#REF!</v>
      </c>
      <c r="K568" s="194" t="e">
        <f>K569+K583+K588+K608+K638+K649</f>
        <v>#REF!</v>
      </c>
      <c r="L568" s="194" t="e">
        <f>L569+L583+L588+L608+L638+L649</f>
        <v>#REF!</v>
      </c>
      <c r="M568" s="193" t="e">
        <f t="shared" si="180"/>
        <v>#REF!</v>
      </c>
      <c r="N568" s="194" t="e">
        <f t="shared" ref="N568:U568" si="199">N569+N583+N588+N608+N638+N649</f>
        <v>#REF!</v>
      </c>
      <c r="O568" s="194" t="e">
        <f t="shared" si="199"/>
        <v>#REF!</v>
      </c>
      <c r="P568" s="194" t="e">
        <f t="shared" si="199"/>
        <v>#REF!</v>
      </c>
      <c r="Q568" s="194" t="e">
        <f t="shared" si="199"/>
        <v>#REF!</v>
      </c>
      <c r="R568" s="194" t="e">
        <f t="shared" si="199"/>
        <v>#REF!</v>
      </c>
      <c r="S568" s="194" t="e">
        <f t="shared" si="199"/>
        <v>#REF!</v>
      </c>
      <c r="T568" s="194" t="e">
        <f t="shared" si="199"/>
        <v>#REF!</v>
      </c>
      <c r="U568" s="194" t="e">
        <f t="shared" si="199"/>
        <v>#REF!</v>
      </c>
      <c r="V568" s="194" t="e">
        <f t="shared" si="177"/>
        <v>#REF!</v>
      </c>
      <c r="W568" s="194" t="e">
        <f>W569+W583+W588+W608+W638+W649</f>
        <v>#REF!</v>
      </c>
      <c r="X568" s="194" t="e">
        <f>X569+X583+X588+X608+X638+X649</f>
        <v>#REF!</v>
      </c>
      <c r="Y568" s="194" t="e">
        <f t="shared" si="176"/>
        <v>#REF!</v>
      </c>
      <c r="Z568" s="194" t="e">
        <f>Z569+Z583+Z588+Z608+Z638+Z649</f>
        <v>#REF!</v>
      </c>
      <c r="AA568" s="194" t="e">
        <f>AA569+AA583+AA588+AA608+AA638+AA649</f>
        <v>#REF!</v>
      </c>
      <c r="AB568" s="193" t="e">
        <f t="shared" si="198"/>
        <v>#REF!</v>
      </c>
      <c r="AC568" s="194" t="e">
        <f>AC569+AC583+AC588+AC608+AC638+AC649</f>
        <v>#REF!</v>
      </c>
      <c r="AD568" s="194" t="e">
        <f>AD569+AD583+AD588+AD608+AD638+AD649</f>
        <v>#REF!</v>
      </c>
      <c r="AE568" s="194" t="e">
        <f>AE569+AE583+AE588+AE608+AE638+AE649</f>
        <v>#REF!</v>
      </c>
      <c r="AF568" s="194" t="e">
        <f>AF569+AF583+AF588+AF608+AF638+AF649</f>
        <v>#REF!</v>
      </c>
      <c r="AG568" s="194" t="e">
        <f>AG569+AG583+AG588+AG608+AG638+AG649</f>
        <v>#REF!</v>
      </c>
      <c r="AH568" s="194" t="e">
        <f t="shared" ref="AH568:AH660" si="200">AE568+AF568+AG568</f>
        <v>#REF!</v>
      </c>
      <c r="AI568" s="194" t="e">
        <f>AI569+AI583+AI588+AI608+AI638+AI649</f>
        <v>#REF!</v>
      </c>
      <c r="AJ568" s="194" t="e">
        <f>AJ569+AJ583+AJ588+AJ608+AJ638+AJ649</f>
        <v>#REF!</v>
      </c>
      <c r="AK568" s="194" t="e">
        <f t="shared" ref="AK568:AK659" si="201">AH568+AI568+AJ568</f>
        <v>#REF!</v>
      </c>
      <c r="AL568" s="192">
        <f>AL569+AL583+AL588+AL608+AL638+AL649</f>
        <v>72297.03</v>
      </c>
      <c r="AM568" s="192">
        <f>AM569+AM583+AM588+AM608+AM638+AM649</f>
        <v>77296.91</v>
      </c>
    </row>
    <row r="569" spans="1:39" s="53" customFormat="1" ht="33.75" customHeight="1">
      <c r="A569" s="65" t="s">
        <v>3</v>
      </c>
      <c r="B569" s="82" t="s">
        <v>98</v>
      </c>
      <c r="C569" s="56" t="s">
        <v>4</v>
      </c>
      <c r="D569" s="56"/>
      <c r="E569" s="56"/>
      <c r="F569" s="130">
        <f>F571+F575</f>
        <v>5575.3</v>
      </c>
      <c r="G569" s="130">
        <f>G571+G575</f>
        <v>0</v>
      </c>
      <c r="H569" s="6">
        <f t="shared" si="196"/>
        <v>5575.3</v>
      </c>
      <c r="I569" s="26">
        <f>I571+I575+I583</f>
        <v>0</v>
      </c>
      <c r="J569" s="6">
        <f t="shared" si="181"/>
        <v>5575.3</v>
      </c>
      <c r="K569" s="26">
        <f>K571+K575+K583</f>
        <v>0</v>
      </c>
      <c r="L569" s="26">
        <f>L571+L575+L583</f>
        <v>0</v>
      </c>
      <c r="M569" s="6">
        <f t="shared" si="180"/>
        <v>5575.3</v>
      </c>
      <c r="N569" s="26">
        <f>N571+N575+N583</f>
        <v>0</v>
      </c>
      <c r="O569" s="26">
        <f>O571+O575+O583</f>
        <v>0</v>
      </c>
      <c r="P569" s="26">
        <f t="shared" si="183"/>
        <v>5575.3</v>
      </c>
      <c r="Q569" s="26">
        <f>Q571+Q575+Q583</f>
        <v>0</v>
      </c>
      <c r="R569" s="26">
        <f>R571+R575+R583</f>
        <v>0</v>
      </c>
      <c r="S569" s="26">
        <f t="shared" si="182"/>
        <v>5575.3</v>
      </c>
      <c r="T569" s="26">
        <f>T571+T575+T583</f>
        <v>0</v>
      </c>
      <c r="U569" s="26">
        <f>U571+U575+U583</f>
        <v>0</v>
      </c>
      <c r="V569" s="26">
        <f t="shared" si="177"/>
        <v>5575.3</v>
      </c>
      <c r="W569" s="26">
        <f>W571+W575+W583</f>
        <v>0</v>
      </c>
      <c r="X569" s="26">
        <f>X570</f>
        <v>0</v>
      </c>
      <c r="Y569" s="26">
        <f t="shared" si="176"/>
        <v>5575.3</v>
      </c>
      <c r="Z569" s="26">
        <f>Z571+Z575+Z583</f>
        <v>0</v>
      </c>
      <c r="AA569" s="26">
        <f>AA571+AA575+AA583</f>
        <v>0</v>
      </c>
      <c r="AB569" s="6">
        <f t="shared" si="198"/>
        <v>5575.3</v>
      </c>
      <c r="AC569" s="26">
        <f>AC571+AC575+AC583</f>
        <v>0</v>
      </c>
      <c r="AD569" s="26">
        <f>AD571+AD575+AD583</f>
        <v>0</v>
      </c>
      <c r="AE569" s="26">
        <f t="shared" ref="AE569:AE586" si="202">AB569+AC569+AD569</f>
        <v>5575.3</v>
      </c>
      <c r="AF569" s="26">
        <f>AF571+AF575+AF583</f>
        <v>0</v>
      </c>
      <c r="AG569" s="26">
        <f>AG571+AG575+AG583</f>
        <v>0</v>
      </c>
      <c r="AH569" s="24">
        <f t="shared" si="200"/>
        <v>5575.3</v>
      </c>
      <c r="AI569" s="26">
        <f>AI571+AI575+AI583</f>
        <v>0</v>
      </c>
      <c r="AJ569" s="26">
        <f>AJ571+AJ575</f>
        <v>0</v>
      </c>
      <c r="AK569" s="24">
        <f t="shared" si="201"/>
        <v>5575.3</v>
      </c>
      <c r="AL569" s="130">
        <f>AL570+AL578</f>
        <v>10495.029999999999</v>
      </c>
      <c r="AM569" s="130">
        <f>AM570+AM578</f>
        <v>15494.91</v>
      </c>
    </row>
    <row r="570" spans="1:39" ht="53.25" customHeight="1">
      <c r="A570" s="65" t="s">
        <v>99</v>
      </c>
      <c r="B570" s="82" t="s">
        <v>98</v>
      </c>
      <c r="C570" s="56" t="s">
        <v>100</v>
      </c>
      <c r="D570" s="56"/>
      <c r="E570" s="56"/>
      <c r="F570" s="130">
        <f>F571+F575</f>
        <v>5575.3</v>
      </c>
      <c r="G570" s="130">
        <f>G571+G575</f>
        <v>0</v>
      </c>
      <c r="H570" s="26">
        <f t="shared" si="196"/>
        <v>5575.3</v>
      </c>
      <c r="I570" s="26">
        <f>I571+I575</f>
        <v>0</v>
      </c>
      <c r="J570" s="26">
        <f t="shared" si="181"/>
        <v>5575.3</v>
      </c>
      <c r="K570" s="26">
        <f>K571+K575</f>
        <v>0</v>
      </c>
      <c r="L570" s="26">
        <f>L571+L575</f>
        <v>0</v>
      </c>
      <c r="M570" s="26">
        <f t="shared" si="180"/>
        <v>5575.3</v>
      </c>
      <c r="N570" s="26">
        <f>N571+N575</f>
        <v>0</v>
      </c>
      <c r="O570" s="26">
        <f>O571+O575</f>
        <v>0</v>
      </c>
      <c r="P570" s="26">
        <f t="shared" si="183"/>
        <v>5575.3</v>
      </c>
      <c r="Q570" s="26">
        <f>Q571+Q575</f>
        <v>0</v>
      </c>
      <c r="R570" s="26">
        <f>R571+R575</f>
        <v>0</v>
      </c>
      <c r="S570" s="26">
        <f t="shared" si="182"/>
        <v>5575.3</v>
      </c>
      <c r="T570" s="26">
        <f>T571+T575</f>
        <v>0</v>
      </c>
      <c r="U570" s="26">
        <f>U571+U575</f>
        <v>0</v>
      </c>
      <c r="V570" s="26">
        <f t="shared" si="177"/>
        <v>5575.3</v>
      </c>
      <c r="W570" s="26">
        <f>W571+W575</f>
        <v>0</v>
      </c>
      <c r="X570" s="26">
        <f>X571+X575</f>
        <v>0</v>
      </c>
      <c r="Y570" s="26">
        <f t="shared" ref="Y570:Y666" si="203">V570+W570+X570</f>
        <v>5575.3</v>
      </c>
      <c r="Z570" s="26">
        <f>Z571+Z575</f>
        <v>0</v>
      </c>
      <c r="AA570" s="26">
        <f>AA571+AA575</f>
        <v>0</v>
      </c>
      <c r="AB570" s="26">
        <f t="shared" si="198"/>
        <v>5575.3</v>
      </c>
      <c r="AC570" s="26">
        <f>AC571+AC575</f>
        <v>0</v>
      </c>
      <c r="AD570" s="26">
        <f>AD571+AD575</f>
        <v>0</v>
      </c>
      <c r="AE570" s="26">
        <f t="shared" si="202"/>
        <v>5575.3</v>
      </c>
      <c r="AF570" s="26">
        <f>AF571+AF575</f>
        <v>0</v>
      </c>
      <c r="AG570" s="26">
        <f>AG571+AG575</f>
        <v>0</v>
      </c>
      <c r="AH570" s="26">
        <f t="shared" si="200"/>
        <v>5575.3</v>
      </c>
      <c r="AI570" s="26">
        <f>AI571+AI575</f>
        <v>0</v>
      </c>
      <c r="AJ570" s="26">
        <f>AJ571+AJ575</f>
        <v>0</v>
      </c>
      <c r="AK570" s="26">
        <f t="shared" si="201"/>
        <v>5575.3</v>
      </c>
      <c r="AL570" s="130">
        <f>AL571+AL575</f>
        <v>5574.8</v>
      </c>
      <c r="AM570" s="130">
        <f>AM571+AM575</f>
        <v>5574.8</v>
      </c>
    </row>
    <row r="571" spans="1:39" ht="33.75" customHeight="1">
      <c r="A571" s="1" t="s">
        <v>7</v>
      </c>
      <c r="B571" s="23" t="s">
        <v>98</v>
      </c>
      <c r="C571" s="8" t="s">
        <v>100</v>
      </c>
      <c r="D571" s="8" t="s">
        <v>154</v>
      </c>
      <c r="E571" s="8"/>
      <c r="F571" s="131">
        <f>F572+F573+F574</f>
        <v>5575.3</v>
      </c>
      <c r="G571" s="131">
        <f>G572+G573+G574</f>
        <v>0</v>
      </c>
      <c r="H571" s="6">
        <f t="shared" si="196"/>
        <v>5575.3</v>
      </c>
      <c r="I571" s="6">
        <f>I572+I573</f>
        <v>0</v>
      </c>
      <c r="J571" s="6">
        <f t="shared" si="181"/>
        <v>5575.3</v>
      </c>
      <c r="K571" s="6">
        <f>K572+K573</f>
        <v>0</v>
      </c>
      <c r="L571" s="6">
        <f>L572+L573</f>
        <v>0</v>
      </c>
      <c r="M571" s="6">
        <f t="shared" si="180"/>
        <v>5575.3</v>
      </c>
      <c r="N571" s="6">
        <f>N572+N573</f>
        <v>0</v>
      </c>
      <c r="O571" s="6">
        <f>O572+O573</f>
        <v>0</v>
      </c>
      <c r="P571" s="6">
        <f t="shared" si="183"/>
        <v>5575.3</v>
      </c>
      <c r="Q571" s="6">
        <f>Q572+Q573</f>
        <v>0</v>
      </c>
      <c r="R571" s="6">
        <f>R572+R573</f>
        <v>0</v>
      </c>
      <c r="S571" s="6">
        <f t="shared" si="182"/>
        <v>5575.3</v>
      </c>
      <c r="T571" s="6">
        <f>T572+T573</f>
        <v>0</v>
      </c>
      <c r="U571" s="6">
        <f>U572+U573</f>
        <v>0</v>
      </c>
      <c r="V571" s="6">
        <f t="shared" ref="V571:V667" si="204">S571+T571+U571</f>
        <v>5575.3</v>
      </c>
      <c r="W571" s="6">
        <f>W572+W573</f>
        <v>0</v>
      </c>
      <c r="X571" s="6">
        <f>X572+X573</f>
        <v>0</v>
      </c>
      <c r="Y571" s="6">
        <f t="shared" si="203"/>
        <v>5575.3</v>
      </c>
      <c r="Z571" s="6">
        <f>Z572+Z573</f>
        <v>0</v>
      </c>
      <c r="AA571" s="6">
        <f>AA572+AA573</f>
        <v>0</v>
      </c>
      <c r="AB571" s="6">
        <f t="shared" si="198"/>
        <v>5575.3</v>
      </c>
      <c r="AC571" s="6">
        <f>AC572+AC573</f>
        <v>0</v>
      </c>
      <c r="AD571" s="6">
        <f>AD572+AD573</f>
        <v>0</v>
      </c>
      <c r="AE571" s="6">
        <f t="shared" si="202"/>
        <v>5575.3</v>
      </c>
      <c r="AF571" s="6">
        <f>AF572+AF573</f>
        <v>0</v>
      </c>
      <c r="AG571" s="6">
        <f>AG572+AG573</f>
        <v>0</v>
      </c>
      <c r="AH571" s="6">
        <f t="shared" si="200"/>
        <v>5575.3</v>
      </c>
      <c r="AI571" s="6">
        <f>AI572+AI573</f>
        <v>0</v>
      </c>
      <c r="AJ571" s="6">
        <f>AJ572+AJ573</f>
        <v>0</v>
      </c>
      <c r="AK571" s="6">
        <f t="shared" si="201"/>
        <v>5575.3</v>
      </c>
      <c r="AL571" s="131">
        <f>AL572+AL573+AL574</f>
        <v>5574.8</v>
      </c>
      <c r="AM571" s="131">
        <f>AM572+AM573+AM574</f>
        <v>5574.8</v>
      </c>
    </row>
    <row r="572" spans="1:39" ht="33.75" customHeight="1">
      <c r="A572" s="1" t="s">
        <v>8</v>
      </c>
      <c r="B572" s="23" t="s">
        <v>98</v>
      </c>
      <c r="C572" s="8" t="s">
        <v>100</v>
      </c>
      <c r="D572" s="8" t="s">
        <v>154</v>
      </c>
      <c r="E572" s="8" t="s">
        <v>9</v>
      </c>
      <c r="F572" s="6">
        <v>5278.8</v>
      </c>
      <c r="G572" s="6"/>
      <c r="H572" s="6">
        <f t="shared" si="196"/>
        <v>5278.8</v>
      </c>
      <c r="I572" s="6"/>
      <c r="J572" s="6">
        <f t="shared" si="181"/>
        <v>5278.8</v>
      </c>
      <c r="K572" s="6"/>
      <c r="L572" s="6"/>
      <c r="M572" s="6">
        <f t="shared" si="180"/>
        <v>5278.8</v>
      </c>
      <c r="N572" s="6"/>
      <c r="O572" s="6"/>
      <c r="P572" s="6">
        <f t="shared" si="183"/>
        <v>5278.8</v>
      </c>
      <c r="Q572" s="6"/>
      <c r="R572" s="6"/>
      <c r="S572" s="6">
        <f t="shared" si="182"/>
        <v>5278.8</v>
      </c>
      <c r="T572" s="6"/>
      <c r="U572" s="6"/>
      <c r="V572" s="6">
        <f t="shared" si="204"/>
        <v>5278.8</v>
      </c>
      <c r="W572" s="6"/>
      <c r="X572" s="6"/>
      <c r="Y572" s="6">
        <f t="shared" si="203"/>
        <v>5278.8</v>
      </c>
      <c r="Z572" s="6"/>
      <c r="AA572" s="6"/>
      <c r="AB572" s="6">
        <f t="shared" si="198"/>
        <v>5278.8</v>
      </c>
      <c r="AC572" s="6"/>
      <c r="AD572" s="6"/>
      <c r="AE572" s="6">
        <f t="shared" si="202"/>
        <v>5278.8</v>
      </c>
      <c r="AF572" s="6"/>
      <c r="AG572" s="6"/>
      <c r="AH572" s="6">
        <f t="shared" si="200"/>
        <v>5278.8</v>
      </c>
      <c r="AI572" s="6"/>
      <c r="AJ572" s="6"/>
      <c r="AK572" s="6">
        <f t="shared" si="201"/>
        <v>5278.8</v>
      </c>
      <c r="AL572" s="6">
        <v>5278.8</v>
      </c>
      <c r="AM572" s="6">
        <v>5278.8</v>
      </c>
    </row>
    <row r="573" spans="1:39" ht="33.75" customHeight="1">
      <c r="A573" s="1" t="s">
        <v>10</v>
      </c>
      <c r="B573" s="23" t="s">
        <v>98</v>
      </c>
      <c r="C573" s="8" t="s">
        <v>100</v>
      </c>
      <c r="D573" s="8" t="s">
        <v>154</v>
      </c>
      <c r="E573" s="8" t="s">
        <v>11</v>
      </c>
      <c r="F573" s="6">
        <v>296</v>
      </c>
      <c r="G573" s="6"/>
      <c r="H573" s="6">
        <f t="shared" si="196"/>
        <v>296</v>
      </c>
      <c r="I573" s="6"/>
      <c r="J573" s="6">
        <f t="shared" si="181"/>
        <v>296</v>
      </c>
      <c r="K573" s="6"/>
      <c r="L573" s="6"/>
      <c r="M573" s="6">
        <f t="shared" si="180"/>
        <v>296</v>
      </c>
      <c r="N573" s="6"/>
      <c r="O573" s="6"/>
      <c r="P573" s="6">
        <f t="shared" si="183"/>
        <v>296</v>
      </c>
      <c r="Q573" s="6"/>
      <c r="R573" s="6"/>
      <c r="S573" s="6">
        <f t="shared" si="182"/>
        <v>296</v>
      </c>
      <c r="T573" s="6"/>
      <c r="U573" s="6"/>
      <c r="V573" s="6">
        <f t="shared" si="204"/>
        <v>296</v>
      </c>
      <c r="W573" s="6"/>
      <c r="X573" s="6"/>
      <c r="Y573" s="6">
        <f t="shared" si="203"/>
        <v>296</v>
      </c>
      <c r="Z573" s="6"/>
      <c r="AA573" s="6"/>
      <c r="AB573" s="6">
        <f t="shared" si="198"/>
        <v>296</v>
      </c>
      <c r="AC573" s="6"/>
      <c r="AD573" s="6"/>
      <c r="AE573" s="6">
        <f t="shared" si="202"/>
        <v>296</v>
      </c>
      <c r="AF573" s="6"/>
      <c r="AG573" s="6"/>
      <c r="AH573" s="6">
        <f t="shared" si="200"/>
        <v>296</v>
      </c>
      <c r="AI573" s="6"/>
      <c r="AJ573" s="6"/>
      <c r="AK573" s="6">
        <f t="shared" si="201"/>
        <v>296</v>
      </c>
      <c r="AL573" s="6">
        <v>296</v>
      </c>
      <c r="AM573" s="6">
        <v>296</v>
      </c>
    </row>
    <row r="574" spans="1:39" ht="33.75" customHeight="1">
      <c r="A574" s="1" t="s">
        <v>19</v>
      </c>
      <c r="B574" s="23" t="s">
        <v>98</v>
      </c>
      <c r="C574" s="8" t="s">
        <v>100</v>
      </c>
      <c r="D574" s="8" t="s">
        <v>154</v>
      </c>
      <c r="E574" s="8" t="s">
        <v>20</v>
      </c>
      <c r="F574" s="6">
        <v>0.5</v>
      </c>
      <c r="G574" s="6"/>
      <c r="H574" s="6">
        <f t="shared" si="196"/>
        <v>0.5</v>
      </c>
      <c r="I574" s="6"/>
      <c r="J574" s="6">
        <f t="shared" si="181"/>
        <v>0.5</v>
      </c>
      <c r="K574" s="6"/>
      <c r="L574" s="6"/>
      <c r="M574" s="6">
        <f t="shared" si="180"/>
        <v>0.5</v>
      </c>
      <c r="N574" s="6"/>
      <c r="O574" s="6"/>
      <c r="P574" s="6">
        <f t="shared" si="183"/>
        <v>0.5</v>
      </c>
      <c r="Q574" s="6"/>
      <c r="R574" s="6"/>
      <c r="S574" s="6">
        <f t="shared" si="182"/>
        <v>0.5</v>
      </c>
      <c r="T574" s="6"/>
      <c r="U574" s="6"/>
      <c r="V574" s="6">
        <f t="shared" si="204"/>
        <v>0.5</v>
      </c>
      <c r="W574" s="6"/>
      <c r="X574" s="6"/>
      <c r="Y574" s="6">
        <f t="shared" si="203"/>
        <v>0.5</v>
      </c>
      <c r="Z574" s="6"/>
      <c r="AA574" s="6"/>
      <c r="AB574" s="6">
        <f t="shared" si="198"/>
        <v>0.5</v>
      </c>
      <c r="AC574" s="6"/>
      <c r="AD574" s="6"/>
      <c r="AE574" s="6">
        <f t="shared" si="202"/>
        <v>0.5</v>
      </c>
      <c r="AF574" s="6"/>
      <c r="AG574" s="6"/>
      <c r="AH574" s="6">
        <f t="shared" si="200"/>
        <v>0.5</v>
      </c>
      <c r="AI574" s="6"/>
      <c r="AJ574" s="6"/>
      <c r="AK574" s="6">
        <f t="shared" si="201"/>
        <v>0.5</v>
      </c>
      <c r="AL574" s="6"/>
      <c r="AM574" s="6"/>
    </row>
    <row r="575" spans="1:39" ht="33.75" hidden="1" customHeight="1">
      <c r="A575" s="1" t="s">
        <v>123</v>
      </c>
      <c r="B575" s="23" t="s">
        <v>98</v>
      </c>
      <c r="C575" s="8" t="s">
        <v>100</v>
      </c>
      <c r="D575" s="8" t="s">
        <v>155</v>
      </c>
      <c r="E575" s="8"/>
      <c r="F575" s="131">
        <f t="shared" ref="F575:L576" si="205">F576</f>
        <v>0</v>
      </c>
      <c r="G575" s="131">
        <f t="shared" si="205"/>
        <v>0</v>
      </c>
      <c r="H575" s="6">
        <f t="shared" si="196"/>
        <v>0</v>
      </c>
      <c r="I575" s="6">
        <f t="shared" si="205"/>
        <v>0</v>
      </c>
      <c r="J575" s="6">
        <f t="shared" si="181"/>
        <v>0</v>
      </c>
      <c r="K575" s="6">
        <f t="shared" si="205"/>
        <v>0</v>
      </c>
      <c r="L575" s="6">
        <f t="shared" si="205"/>
        <v>0</v>
      </c>
      <c r="M575" s="6">
        <f t="shared" si="180"/>
        <v>0</v>
      </c>
      <c r="N575" s="6">
        <f>N576</f>
        <v>0</v>
      </c>
      <c r="O575" s="6">
        <f>O576</f>
        <v>0</v>
      </c>
      <c r="P575" s="6">
        <f t="shared" si="183"/>
        <v>0</v>
      </c>
      <c r="Q575" s="6">
        <f>Q576</f>
        <v>0</v>
      </c>
      <c r="R575" s="6">
        <f>R576</f>
        <v>0</v>
      </c>
      <c r="S575" s="6">
        <f t="shared" si="182"/>
        <v>0</v>
      </c>
      <c r="T575" s="6">
        <f>T576</f>
        <v>0</v>
      </c>
      <c r="U575" s="6">
        <f>U576</f>
        <v>0</v>
      </c>
      <c r="V575" s="6">
        <f t="shared" si="204"/>
        <v>0</v>
      </c>
      <c r="W575" s="6">
        <f>W576</f>
        <v>0</v>
      </c>
      <c r="X575" s="6">
        <f>X576</f>
        <v>0</v>
      </c>
      <c r="Y575" s="6">
        <f t="shared" si="203"/>
        <v>0</v>
      </c>
      <c r="Z575" s="6">
        <f>Z576</f>
        <v>0</v>
      </c>
      <c r="AA575" s="6">
        <f>AA576</f>
        <v>0</v>
      </c>
      <c r="AB575" s="6">
        <f t="shared" si="198"/>
        <v>0</v>
      </c>
      <c r="AC575" s="6">
        <f>AC576</f>
        <v>0</v>
      </c>
      <c r="AD575" s="6">
        <f>AD576</f>
        <v>0</v>
      </c>
      <c r="AE575" s="6">
        <f t="shared" si="202"/>
        <v>0</v>
      </c>
      <c r="AF575" s="6">
        <f>AF576</f>
        <v>0</v>
      </c>
      <c r="AG575" s="6">
        <f>AG576</f>
        <v>0</v>
      </c>
      <c r="AH575" s="6">
        <f t="shared" si="200"/>
        <v>0</v>
      </c>
      <c r="AI575" s="6">
        <f>AI576</f>
        <v>0</v>
      </c>
      <c r="AJ575" s="6">
        <f>AJ576</f>
        <v>0</v>
      </c>
      <c r="AK575" s="6">
        <f t="shared" si="201"/>
        <v>0</v>
      </c>
      <c r="AL575" s="131">
        <f>AL576</f>
        <v>0</v>
      </c>
      <c r="AM575" s="131">
        <f>AM576</f>
        <v>0</v>
      </c>
    </row>
    <row r="576" spans="1:39" ht="45.75" hidden="1" customHeight="1">
      <c r="A576" s="102" t="s">
        <v>101</v>
      </c>
      <c r="B576" s="23" t="s">
        <v>98</v>
      </c>
      <c r="C576" s="8" t="s">
        <v>100</v>
      </c>
      <c r="D576" s="8" t="s">
        <v>155</v>
      </c>
      <c r="E576" s="8"/>
      <c r="F576" s="131">
        <f t="shared" si="205"/>
        <v>0</v>
      </c>
      <c r="G576" s="131">
        <f t="shared" si="205"/>
        <v>0</v>
      </c>
      <c r="H576" s="6">
        <f t="shared" si="196"/>
        <v>0</v>
      </c>
      <c r="I576" s="6">
        <f t="shared" si="205"/>
        <v>0</v>
      </c>
      <c r="J576" s="6">
        <f t="shared" si="181"/>
        <v>0</v>
      </c>
      <c r="K576" s="6">
        <f t="shared" si="205"/>
        <v>0</v>
      </c>
      <c r="L576" s="6">
        <f t="shared" si="205"/>
        <v>0</v>
      </c>
      <c r="M576" s="6">
        <f t="shared" si="180"/>
        <v>0</v>
      </c>
      <c r="N576" s="6">
        <f>N577</f>
        <v>0</v>
      </c>
      <c r="O576" s="6">
        <f>O577</f>
        <v>0</v>
      </c>
      <c r="P576" s="6">
        <f t="shared" si="183"/>
        <v>0</v>
      </c>
      <c r="Q576" s="6">
        <f>Q577</f>
        <v>0</v>
      </c>
      <c r="R576" s="6">
        <f>R577</f>
        <v>0</v>
      </c>
      <c r="S576" s="6">
        <f t="shared" si="182"/>
        <v>0</v>
      </c>
      <c r="T576" s="6">
        <f>T577</f>
        <v>0</v>
      </c>
      <c r="U576" s="6">
        <f>U577</f>
        <v>0</v>
      </c>
      <c r="V576" s="6">
        <f t="shared" si="204"/>
        <v>0</v>
      </c>
      <c r="W576" s="6">
        <f>W577</f>
        <v>0</v>
      </c>
      <c r="X576" s="6">
        <f>X577</f>
        <v>0</v>
      </c>
      <c r="Y576" s="6">
        <f t="shared" si="203"/>
        <v>0</v>
      </c>
      <c r="Z576" s="6">
        <f>Z577</f>
        <v>0</v>
      </c>
      <c r="AA576" s="6">
        <f>AA577</f>
        <v>0</v>
      </c>
      <c r="AB576" s="6">
        <f t="shared" si="198"/>
        <v>0</v>
      </c>
      <c r="AC576" s="6">
        <f>AC577</f>
        <v>0</v>
      </c>
      <c r="AD576" s="6">
        <f>AD577</f>
        <v>0</v>
      </c>
      <c r="AE576" s="6">
        <f t="shared" si="202"/>
        <v>0</v>
      </c>
      <c r="AF576" s="6">
        <f>AF577</f>
        <v>0</v>
      </c>
      <c r="AG576" s="6">
        <f>AG577</f>
        <v>0</v>
      </c>
      <c r="AH576" s="6">
        <f t="shared" si="200"/>
        <v>0</v>
      </c>
      <c r="AI576" s="6">
        <f>AI577</f>
        <v>0</v>
      </c>
      <c r="AJ576" s="6">
        <f>AJ577</f>
        <v>0</v>
      </c>
      <c r="AK576" s="6">
        <f t="shared" si="201"/>
        <v>0</v>
      </c>
      <c r="AL576" s="131">
        <f>AL577</f>
        <v>0</v>
      </c>
      <c r="AM576" s="131">
        <f>AM577</f>
        <v>0</v>
      </c>
    </row>
    <row r="577" spans="1:39" ht="33.75" hidden="1" customHeight="1">
      <c r="A577" s="1" t="s">
        <v>19</v>
      </c>
      <c r="B577" s="23" t="s">
        <v>98</v>
      </c>
      <c r="C577" s="8" t="s">
        <v>100</v>
      </c>
      <c r="D577" s="8" t="s">
        <v>155</v>
      </c>
      <c r="E577" s="8" t="s">
        <v>20</v>
      </c>
      <c r="F577" s="6"/>
      <c r="G577" s="6"/>
      <c r="H577" s="6">
        <f t="shared" si="196"/>
        <v>0</v>
      </c>
      <c r="I577" s="6"/>
      <c r="J577" s="6">
        <f t="shared" si="181"/>
        <v>0</v>
      </c>
      <c r="K577" s="6"/>
      <c r="L577" s="6"/>
      <c r="M577" s="6">
        <f t="shared" si="180"/>
        <v>0</v>
      </c>
      <c r="N577" s="6"/>
      <c r="O577" s="6"/>
      <c r="P577" s="6">
        <f t="shared" si="183"/>
        <v>0</v>
      </c>
      <c r="Q577" s="6"/>
      <c r="R577" s="6"/>
      <c r="S577" s="6">
        <f t="shared" si="182"/>
        <v>0</v>
      </c>
      <c r="T577" s="6"/>
      <c r="U577" s="6"/>
      <c r="V577" s="6">
        <f t="shared" si="204"/>
        <v>0</v>
      </c>
      <c r="W577" s="6"/>
      <c r="X577" s="6"/>
      <c r="Y577" s="6">
        <f t="shared" si="203"/>
        <v>0</v>
      </c>
      <c r="Z577" s="6"/>
      <c r="AA577" s="6"/>
      <c r="AB577" s="6">
        <f t="shared" si="198"/>
        <v>0</v>
      </c>
      <c r="AC577" s="6"/>
      <c r="AD577" s="6"/>
      <c r="AE577" s="6">
        <f t="shared" si="202"/>
        <v>0</v>
      </c>
      <c r="AF577" s="6"/>
      <c r="AG577" s="6"/>
      <c r="AH577" s="6">
        <f t="shared" si="200"/>
        <v>0</v>
      </c>
      <c r="AI577" s="6"/>
      <c r="AJ577" s="6"/>
      <c r="AK577" s="6">
        <f t="shared" si="201"/>
        <v>0</v>
      </c>
      <c r="AL577" s="6"/>
      <c r="AM577" s="6"/>
    </row>
    <row r="578" spans="1:39" ht="33.75" customHeight="1">
      <c r="A578" s="58" t="s">
        <v>23</v>
      </c>
      <c r="B578" s="82" t="s">
        <v>98</v>
      </c>
      <c r="C578" s="56" t="s">
        <v>24</v>
      </c>
      <c r="D578" s="56"/>
      <c r="E578" s="56"/>
      <c r="F578" s="26"/>
      <c r="G578" s="26"/>
      <c r="H578" s="26">
        <f t="shared" si="196"/>
        <v>0</v>
      </c>
      <c r="I578" s="26"/>
      <c r="J578" s="26">
        <f t="shared" si="181"/>
        <v>0</v>
      </c>
      <c r="K578" s="26"/>
      <c r="L578" s="26"/>
      <c r="M578" s="26">
        <f t="shared" si="180"/>
        <v>0</v>
      </c>
      <c r="N578" s="26"/>
      <c r="O578" s="26"/>
      <c r="P578" s="26">
        <f t="shared" si="183"/>
        <v>0</v>
      </c>
      <c r="Q578" s="26"/>
      <c r="R578" s="26"/>
      <c r="S578" s="26">
        <f t="shared" si="182"/>
        <v>0</v>
      </c>
      <c r="T578" s="26"/>
      <c r="U578" s="26"/>
      <c r="V578" s="26">
        <f t="shared" si="204"/>
        <v>0</v>
      </c>
      <c r="W578" s="26"/>
      <c r="X578" s="26"/>
      <c r="Y578" s="26">
        <f t="shared" si="203"/>
        <v>0</v>
      </c>
      <c r="Z578" s="26"/>
      <c r="AA578" s="26"/>
      <c r="AB578" s="26">
        <f t="shared" si="198"/>
        <v>0</v>
      </c>
      <c r="AC578" s="26"/>
      <c r="AD578" s="26"/>
      <c r="AE578" s="26">
        <f t="shared" si="202"/>
        <v>0</v>
      </c>
      <c r="AF578" s="26"/>
      <c r="AG578" s="26"/>
      <c r="AH578" s="26">
        <f t="shared" si="200"/>
        <v>0</v>
      </c>
      <c r="AI578" s="26"/>
      <c r="AJ578" s="26"/>
      <c r="AK578" s="26">
        <f t="shared" si="201"/>
        <v>0</v>
      </c>
      <c r="AL578" s="130">
        <f t="shared" ref="AL578:AM580" si="206">AL579</f>
        <v>4920.2299999999996</v>
      </c>
      <c r="AM578" s="130">
        <f t="shared" si="206"/>
        <v>9920.11</v>
      </c>
    </row>
    <row r="579" spans="1:39" ht="33.75" customHeight="1">
      <c r="A579" s="21" t="s">
        <v>123</v>
      </c>
      <c r="B579" s="23" t="s">
        <v>98</v>
      </c>
      <c r="C579" s="8" t="s">
        <v>24</v>
      </c>
      <c r="D579" s="8" t="s">
        <v>155</v>
      </c>
      <c r="E579" s="8"/>
      <c r="F579" s="6"/>
      <c r="G579" s="6"/>
      <c r="H579" s="6">
        <f t="shared" si="196"/>
        <v>0</v>
      </c>
      <c r="I579" s="6"/>
      <c r="J579" s="6">
        <f t="shared" si="181"/>
        <v>0</v>
      </c>
      <c r="K579" s="6"/>
      <c r="L579" s="6"/>
      <c r="M579" s="6">
        <f t="shared" ref="M579:M667" si="207">J579+K579+L579</f>
        <v>0</v>
      </c>
      <c r="N579" s="6"/>
      <c r="O579" s="6"/>
      <c r="P579" s="6">
        <f t="shared" si="183"/>
        <v>0</v>
      </c>
      <c r="Q579" s="6"/>
      <c r="R579" s="6"/>
      <c r="S579" s="6">
        <f t="shared" si="182"/>
        <v>0</v>
      </c>
      <c r="T579" s="6"/>
      <c r="U579" s="6"/>
      <c r="V579" s="6">
        <f t="shared" si="204"/>
        <v>0</v>
      </c>
      <c r="W579" s="6"/>
      <c r="X579" s="6"/>
      <c r="Y579" s="6">
        <f t="shared" si="203"/>
        <v>0</v>
      </c>
      <c r="Z579" s="6"/>
      <c r="AA579" s="6"/>
      <c r="AB579" s="6">
        <f t="shared" si="198"/>
        <v>0</v>
      </c>
      <c r="AC579" s="6"/>
      <c r="AD579" s="6"/>
      <c r="AE579" s="6">
        <f t="shared" si="202"/>
        <v>0</v>
      </c>
      <c r="AF579" s="6"/>
      <c r="AG579" s="6"/>
      <c r="AH579" s="6">
        <f t="shared" si="200"/>
        <v>0</v>
      </c>
      <c r="AI579" s="6"/>
      <c r="AJ579" s="6"/>
      <c r="AK579" s="6">
        <f t="shared" si="201"/>
        <v>0</v>
      </c>
      <c r="AL579" s="131">
        <f t="shared" si="206"/>
        <v>4920.2299999999996</v>
      </c>
      <c r="AM579" s="131">
        <f t="shared" si="206"/>
        <v>9920.11</v>
      </c>
    </row>
    <row r="580" spans="1:39" ht="33.75" customHeight="1">
      <c r="A580" s="58" t="s">
        <v>224</v>
      </c>
      <c r="B580" s="79" t="s">
        <v>98</v>
      </c>
      <c r="C580" s="59" t="s">
        <v>24</v>
      </c>
      <c r="D580" s="59" t="s">
        <v>155</v>
      </c>
      <c r="E580" s="59"/>
      <c r="F580" s="24"/>
      <c r="G580" s="24"/>
      <c r="H580" s="24">
        <f t="shared" si="196"/>
        <v>0</v>
      </c>
      <c r="I580" s="24"/>
      <c r="J580" s="24">
        <f t="shared" ref="J580:J667" si="208">H580+I580</f>
        <v>0</v>
      </c>
      <c r="K580" s="24"/>
      <c r="L580" s="24"/>
      <c r="M580" s="24">
        <f t="shared" si="207"/>
        <v>0</v>
      </c>
      <c r="N580" s="24"/>
      <c r="O580" s="24"/>
      <c r="P580" s="24">
        <f t="shared" si="183"/>
        <v>0</v>
      </c>
      <c r="Q580" s="24"/>
      <c r="R580" s="24"/>
      <c r="S580" s="24">
        <f t="shared" si="182"/>
        <v>0</v>
      </c>
      <c r="T580" s="24"/>
      <c r="U580" s="24"/>
      <c r="V580" s="24">
        <f t="shared" si="204"/>
        <v>0</v>
      </c>
      <c r="W580" s="24"/>
      <c r="X580" s="24"/>
      <c r="Y580" s="24">
        <f t="shared" si="203"/>
        <v>0</v>
      </c>
      <c r="Z580" s="24"/>
      <c r="AA580" s="24"/>
      <c r="AB580" s="24">
        <f t="shared" si="198"/>
        <v>0</v>
      </c>
      <c r="AC580" s="24"/>
      <c r="AD580" s="24"/>
      <c r="AE580" s="24">
        <f t="shared" si="202"/>
        <v>0</v>
      </c>
      <c r="AF580" s="24"/>
      <c r="AG580" s="24"/>
      <c r="AH580" s="24">
        <f t="shared" si="200"/>
        <v>0</v>
      </c>
      <c r="AI580" s="24"/>
      <c r="AJ580" s="24"/>
      <c r="AK580" s="24">
        <f t="shared" si="201"/>
        <v>0</v>
      </c>
      <c r="AL580" s="129">
        <f t="shared" si="206"/>
        <v>4920.2299999999996</v>
      </c>
      <c r="AM580" s="129">
        <f t="shared" si="206"/>
        <v>9920.11</v>
      </c>
    </row>
    <row r="581" spans="1:39" ht="33.75" customHeight="1">
      <c r="A581" s="21" t="s">
        <v>19</v>
      </c>
      <c r="B581" s="23" t="s">
        <v>98</v>
      </c>
      <c r="C581" s="8" t="s">
        <v>24</v>
      </c>
      <c r="D581" s="8" t="s">
        <v>155</v>
      </c>
      <c r="E581" s="8" t="s">
        <v>20</v>
      </c>
      <c r="F581" s="6"/>
      <c r="G581" s="6"/>
      <c r="H581" s="6">
        <f t="shared" si="196"/>
        <v>0</v>
      </c>
      <c r="I581" s="6"/>
      <c r="J581" s="6">
        <f t="shared" si="208"/>
        <v>0</v>
      </c>
      <c r="K581" s="6"/>
      <c r="L581" s="6"/>
      <c r="M581" s="6">
        <f t="shared" si="207"/>
        <v>0</v>
      </c>
      <c r="N581" s="6"/>
      <c r="O581" s="6"/>
      <c r="P581" s="6">
        <f t="shared" si="183"/>
        <v>0</v>
      </c>
      <c r="Q581" s="6"/>
      <c r="R581" s="6"/>
      <c r="S581" s="6">
        <f t="shared" si="182"/>
        <v>0</v>
      </c>
      <c r="T581" s="6"/>
      <c r="U581" s="6"/>
      <c r="V581" s="6">
        <f t="shared" si="204"/>
        <v>0</v>
      </c>
      <c r="W581" s="6"/>
      <c r="X581" s="6"/>
      <c r="Y581" s="6">
        <f t="shared" si="203"/>
        <v>0</v>
      </c>
      <c r="Z581" s="6"/>
      <c r="AA581" s="6"/>
      <c r="AB581" s="6">
        <f t="shared" si="198"/>
        <v>0</v>
      </c>
      <c r="AC581" s="6"/>
      <c r="AD581" s="6"/>
      <c r="AE581" s="6">
        <f t="shared" si="202"/>
        <v>0</v>
      </c>
      <c r="AF581" s="6"/>
      <c r="AG581" s="6"/>
      <c r="AH581" s="6">
        <f t="shared" si="200"/>
        <v>0</v>
      </c>
      <c r="AI581" s="6"/>
      <c r="AJ581" s="6"/>
      <c r="AK581" s="6">
        <f t="shared" si="201"/>
        <v>0</v>
      </c>
      <c r="AL581" s="6">
        <v>4920.2299999999996</v>
      </c>
      <c r="AM581" s="6">
        <v>9920.11</v>
      </c>
    </row>
    <row r="582" spans="1:39" ht="21" hidden="1" customHeight="1">
      <c r="A582" s="21"/>
      <c r="B582" s="23"/>
      <c r="C582" s="8"/>
      <c r="D582" s="8"/>
      <c r="E582" s="8"/>
      <c r="F582" s="6"/>
      <c r="G582" s="6"/>
      <c r="H582" s="6">
        <f t="shared" si="196"/>
        <v>0</v>
      </c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</row>
    <row r="583" spans="1:39" ht="33.75" hidden="1" customHeight="1">
      <c r="A583" s="58" t="s">
        <v>28</v>
      </c>
      <c r="B583" s="79" t="s">
        <v>98</v>
      </c>
      <c r="C583" s="59" t="s">
        <v>29</v>
      </c>
      <c r="D583" s="59"/>
      <c r="E583" s="59"/>
      <c r="F583" s="129">
        <f>F584</f>
        <v>0</v>
      </c>
      <c r="G583" s="129"/>
      <c r="H583" s="6">
        <f t="shared" si="196"/>
        <v>0</v>
      </c>
      <c r="I583" s="24">
        <f>I584</f>
        <v>0</v>
      </c>
      <c r="J583" s="24">
        <f t="shared" si="208"/>
        <v>0</v>
      </c>
      <c r="K583" s="24">
        <f>K584</f>
        <v>0</v>
      </c>
      <c r="L583" s="24">
        <f>L584</f>
        <v>0</v>
      </c>
      <c r="M583" s="24">
        <f t="shared" si="207"/>
        <v>0</v>
      </c>
      <c r="N583" s="24">
        <f>N584</f>
        <v>0</v>
      </c>
      <c r="O583" s="24">
        <f>O584</f>
        <v>0</v>
      </c>
      <c r="P583" s="24">
        <f t="shared" si="183"/>
        <v>0</v>
      </c>
      <c r="Q583" s="24">
        <f>Q584</f>
        <v>0</v>
      </c>
      <c r="R583" s="24">
        <f>R584</f>
        <v>0</v>
      </c>
      <c r="S583" s="24">
        <f t="shared" si="182"/>
        <v>0</v>
      </c>
      <c r="T583" s="24">
        <f>T584</f>
        <v>0</v>
      </c>
      <c r="U583" s="24">
        <f>U584</f>
        <v>0</v>
      </c>
      <c r="V583" s="24">
        <f t="shared" si="204"/>
        <v>0</v>
      </c>
      <c r="W583" s="24">
        <f>W584</f>
        <v>0</v>
      </c>
      <c r="X583" s="24">
        <f>X584</f>
        <v>0</v>
      </c>
      <c r="Y583" s="24">
        <f t="shared" si="203"/>
        <v>0</v>
      </c>
      <c r="Z583" s="24">
        <f>Z584</f>
        <v>0</v>
      </c>
      <c r="AA583" s="24">
        <f>AA584</f>
        <v>0</v>
      </c>
      <c r="AB583" s="24">
        <f t="shared" si="198"/>
        <v>0</v>
      </c>
      <c r="AC583" s="24">
        <f>AC584</f>
        <v>0</v>
      </c>
      <c r="AD583" s="24">
        <f>AD584</f>
        <v>0</v>
      </c>
      <c r="AE583" s="24">
        <f t="shared" si="202"/>
        <v>0</v>
      </c>
      <c r="AF583" s="24">
        <f>AF584</f>
        <v>0</v>
      </c>
      <c r="AG583" s="24">
        <f>AG584</f>
        <v>0</v>
      </c>
      <c r="AH583" s="24">
        <f t="shared" si="200"/>
        <v>0</v>
      </c>
      <c r="AI583" s="24">
        <f t="shared" ref="AI583:AJ585" si="209">AI584</f>
        <v>0</v>
      </c>
      <c r="AJ583" s="24">
        <f t="shared" si="209"/>
        <v>0</v>
      </c>
      <c r="AK583" s="24">
        <f t="shared" si="201"/>
        <v>0</v>
      </c>
      <c r="AL583" s="129">
        <f t="shared" ref="AL583:AM584" si="210">AL584</f>
        <v>0</v>
      </c>
      <c r="AM583" s="129">
        <f t="shared" si="210"/>
        <v>0</v>
      </c>
    </row>
    <row r="584" spans="1:39" ht="32.25" hidden="1" customHeight="1">
      <c r="A584" s="214" t="s">
        <v>371</v>
      </c>
      <c r="B584" s="23" t="s">
        <v>98</v>
      </c>
      <c r="C584" s="8" t="s">
        <v>355</v>
      </c>
      <c r="D584" s="8"/>
      <c r="E584" s="8"/>
      <c r="F584" s="6">
        <f>F585</f>
        <v>0</v>
      </c>
      <c r="G584" s="6"/>
      <c r="H584" s="6">
        <f t="shared" si="196"/>
        <v>0</v>
      </c>
      <c r="I584" s="6">
        <f>I585</f>
        <v>0</v>
      </c>
      <c r="J584" s="6">
        <f t="shared" si="208"/>
        <v>0</v>
      </c>
      <c r="K584" s="6">
        <f>K585</f>
        <v>0</v>
      </c>
      <c r="L584" s="6">
        <f>L585</f>
        <v>0</v>
      </c>
      <c r="M584" s="6">
        <f t="shared" si="207"/>
        <v>0</v>
      </c>
      <c r="N584" s="6">
        <f>N585</f>
        <v>0</v>
      </c>
      <c r="O584" s="6">
        <f>O585</f>
        <v>0</v>
      </c>
      <c r="P584" s="6">
        <f t="shared" si="183"/>
        <v>0</v>
      </c>
      <c r="Q584" s="6">
        <f>Q585</f>
        <v>0</v>
      </c>
      <c r="R584" s="6">
        <f>R585</f>
        <v>0</v>
      </c>
      <c r="S584" s="6">
        <f t="shared" si="182"/>
        <v>0</v>
      </c>
      <c r="T584" s="6">
        <f>T585</f>
        <v>0</v>
      </c>
      <c r="U584" s="6">
        <f>U585</f>
        <v>0</v>
      </c>
      <c r="V584" s="6">
        <f t="shared" si="204"/>
        <v>0</v>
      </c>
      <c r="W584" s="6">
        <f>W585</f>
        <v>0</v>
      </c>
      <c r="X584" s="6">
        <f>X585</f>
        <v>0</v>
      </c>
      <c r="Y584" s="6">
        <f t="shared" si="203"/>
        <v>0</v>
      </c>
      <c r="Z584" s="6">
        <f>Z585</f>
        <v>0</v>
      </c>
      <c r="AA584" s="6">
        <f>AA585</f>
        <v>0</v>
      </c>
      <c r="AB584" s="6">
        <f t="shared" si="198"/>
        <v>0</v>
      </c>
      <c r="AC584" s="6">
        <f>AC585</f>
        <v>0</v>
      </c>
      <c r="AD584" s="6">
        <f>AD585</f>
        <v>0</v>
      </c>
      <c r="AE584" s="6">
        <f t="shared" si="202"/>
        <v>0</v>
      </c>
      <c r="AF584" s="6">
        <f>AF585</f>
        <v>0</v>
      </c>
      <c r="AG584" s="6">
        <f>AG585</f>
        <v>0</v>
      </c>
      <c r="AH584" s="6">
        <f t="shared" si="200"/>
        <v>0</v>
      </c>
      <c r="AI584" s="6">
        <f t="shared" si="209"/>
        <v>0</v>
      </c>
      <c r="AJ584" s="6">
        <f t="shared" si="209"/>
        <v>0</v>
      </c>
      <c r="AK584" s="6">
        <f t="shared" si="201"/>
        <v>0</v>
      </c>
      <c r="AL584" s="6">
        <f t="shared" si="210"/>
        <v>0</v>
      </c>
      <c r="AM584" s="6">
        <f t="shared" si="210"/>
        <v>0</v>
      </c>
    </row>
    <row r="585" spans="1:39" ht="107.25" hidden="1" customHeight="1">
      <c r="A585" s="170" t="s">
        <v>294</v>
      </c>
      <c r="B585" s="203" t="s">
        <v>98</v>
      </c>
      <c r="C585" s="181" t="s">
        <v>355</v>
      </c>
      <c r="D585" s="181" t="s">
        <v>212</v>
      </c>
      <c r="E585" s="181"/>
      <c r="F585" s="182">
        <f>F586</f>
        <v>0</v>
      </c>
      <c r="G585" s="182"/>
      <c r="H585" s="182">
        <f t="shared" si="196"/>
        <v>0</v>
      </c>
      <c r="I585" s="182"/>
      <c r="J585" s="182">
        <f t="shared" si="208"/>
        <v>0</v>
      </c>
      <c r="K585" s="182"/>
      <c r="L585" s="182"/>
      <c r="M585" s="182">
        <f t="shared" si="207"/>
        <v>0</v>
      </c>
      <c r="N585" s="182"/>
      <c r="O585" s="182">
        <f>O586</f>
        <v>0</v>
      </c>
      <c r="P585" s="182">
        <f t="shared" si="183"/>
        <v>0</v>
      </c>
      <c r="Q585" s="182"/>
      <c r="R585" s="182"/>
      <c r="S585" s="182">
        <f t="shared" si="182"/>
        <v>0</v>
      </c>
      <c r="T585" s="182"/>
      <c r="U585" s="182"/>
      <c r="V585" s="182">
        <f t="shared" si="204"/>
        <v>0</v>
      </c>
      <c r="W585" s="182"/>
      <c r="X585" s="182">
        <f>X586</f>
        <v>0</v>
      </c>
      <c r="Y585" s="182">
        <f t="shared" si="203"/>
        <v>0</v>
      </c>
      <c r="Z585" s="182"/>
      <c r="AA585" s="182"/>
      <c r="AB585" s="182">
        <f t="shared" si="198"/>
        <v>0</v>
      </c>
      <c r="AC585" s="182"/>
      <c r="AD585" s="182"/>
      <c r="AE585" s="182">
        <f t="shared" si="202"/>
        <v>0</v>
      </c>
      <c r="AF585" s="182"/>
      <c r="AG585" s="182">
        <f>AG586</f>
        <v>0</v>
      </c>
      <c r="AH585" s="182">
        <f t="shared" si="200"/>
        <v>0</v>
      </c>
      <c r="AI585" s="182">
        <f t="shared" si="209"/>
        <v>0</v>
      </c>
      <c r="AJ585" s="182">
        <f t="shared" si="209"/>
        <v>0</v>
      </c>
      <c r="AK585" s="182">
        <f t="shared" si="201"/>
        <v>0</v>
      </c>
      <c r="AL585" s="182">
        <f t="shared" ref="AL585" si="211">AJ585+AK585</f>
        <v>0</v>
      </c>
      <c r="AM585" s="182"/>
    </row>
    <row r="586" spans="1:39" ht="33.75" hidden="1" customHeight="1">
      <c r="A586" s="14" t="s">
        <v>210</v>
      </c>
      <c r="B586" s="23" t="s">
        <v>98</v>
      </c>
      <c r="C586" s="8" t="s">
        <v>355</v>
      </c>
      <c r="D586" s="8" t="s">
        <v>212</v>
      </c>
      <c r="E586" s="8" t="s">
        <v>110</v>
      </c>
      <c r="F586" s="6"/>
      <c r="G586" s="6"/>
      <c r="H586" s="6">
        <f t="shared" si="196"/>
        <v>0</v>
      </c>
      <c r="I586" s="6"/>
      <c r="J586" s="6">
        <f t="shared" si="208"/>
        <v>0</v>
      </c>
      <c r="K586" s="6"/>
      <c r="L586" s="6"/>
      <c r="M586" s="6">
        <f t="shared" si="207"/>
        <v>0</v>
      </c>
      <c r="N586" s="6"/>
      <c r="O586" s="6"/>
      <c r="P586" s="6">
        <f t="shared" si="183"/>
        <v>0</v>
      </c>
      <c r="Q586" s="6"/>
      <c r="R586" s="6"/>
      <c r="S586" s="6"/>
      <c r="T586" s="6"/>
      <c r="U586" s="6"/>
      <c r="V586" s="6">
        <f t="shared" si="204"/>
        <v>0</v>
      </c>
      <c r="W586" s="6"/>
      <c r="X586" s="6"/>
      <c r="Y586" s="6">
        <f t="shared" si="203"/>
        <v>0</v>
      </c>
      <c r="Z586" s="6"/>
      <c r="AA586" s="6"/>
      <c r="AB586" s="6">
        <f t="shared" si="198"/>
        <v>0</v>
      </c>
      <c r="AC586" s="6"/>
      <c r="AD586" s="6"/>
      <c r="AE586" s="6">
        <f t="shared" si="202"/>
        <v>0</v>
      </c>
      <c r="AF586" s="6"/>
      <c r="AG586" s="6"/>
      <c r="AH586" s="6">
        <f t="shared" si="200"/>
        <v>0</v>
      </c>
      <c r="AI586" s="6"/>
      <c r="AJ586" s="6"/>
      <c r="AK586" s="6">
        <f t="shared" si="201"/>
        <v>0</v>
      </c>
      <c r="AL586" s="6"/>
      <c r="AM586" s="6"/>
    </row>
    <row r="587" spans="1:39" ht="21" customHeight="1">
      <c r="A587" s="14"/>
      <c r="B587" s="23"/>
      <c r="C587" s="8"/>
      <c r="D587" s="8"/>
      <c r="E587" s="8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</row>
    <row r="588" spans="1:39" s="53" customFormat="1" ht="31.5" customHeight="1">
      <c r="A588" s="65" t="s">
        <v>34</v>
      </c>
      <c r="B588" s="82" t="s">
        <v>98</v>
      </c>
      <c r="C588" s="56" t="s">
        <v>35</v>
      </c>
      <c r="D588" s="56"/>
      <c r="E588" s="56"/>
      <c r="F588" s="130">
        <f>F592+F597</f>
        <v>727.5</v>
      </c>
      <c r="G588" s="130">
        <f>G592</f>
        <v>28316.799999999999</v>
      </c>
      <c r="H588" s="24">
        <f t="shared" ref="H588:H602" si="212">F588+G588</f>
        <v>29044.3</v>
      </c>
      <c r="I588" s="26">
        <f>I592+I597</f>
        <v>0</v>
      </c>
      <c r="J588" s="6">
        <f t="shared" si="208"/>
        <v>29044.3</v>
      </c>
      <c r="K588" s="26">
        <f>K592+K597</f>
        <v>0</v>
      </c>
      <c r="L588" s="26">
        <f>L592+L597</f>
        <v>0</v>
      </c>
      <c r="M588" s="6">
        <f t="shared" si="207"/>
        <v>29044.3</v>
      </c>
      <c r="N588" s="26">
        <f>N592+N597</f>
        <v>0</v>
      </c>
      <c r="O588" s="26">
        <f>O592+O597</f>
        <v>0</v>
      </c>
      <c r="P588" s="26">
        <f t="shared" si="183"/>
        <v>29044.3</v>
      </c>
      <c r="Q588" s="26">
        <f>Q592+Q597</f>
        <v>0</v>
      </c>
      <c r="R588" s="26">
        <f>R592+R597</f>
        <v>0</v>
      </c>
      <c r="S588" s="26">
        <f t="shared" si="182"/>
        <v>29044.3</v>
      </c>
      <c r="T588" s="26">
        <f>T592+T597</f>
        <v>0</v>
      </c>
      <c r="U588" s="26">
        <f>U592+U597</f>
        <v>0</v>
      </c>
      <c r="V588" s="6">
        <f t="shared" si="204"/>
        <v>29044.3</v>
      </c>
      <c r="W588" s="26">
        <f>W592+W597</f>
        <v>0</v>
      </c>
      <c r="X588" s="26">
        <f>X589+X592+X597</f>
        <v>0</v>
      </c>
      <c r="Y588" s="6">
        <f t="shared" si="203"/>
        <v>29044.3</v>
      </c>
      <c r="Z588" s="26">
        <f>Z592+Z597</f>
        <v>0</v>
      </c>
      <c r="AA588" s="26">
        <f>AA592+AA597</f>
        <v>0</v>
      </c>
      <c r="AB588" s="6">
        <f t="shared" si="198"/>
        <v>29044.3</v>
      </c>
      <c r="AC588" s="26">
        <f>AC592+AC597</f>
        <v>0</v>
      </c>
      <c r="AD588" s="26">
        <f>AD592+AD597</f>
        <v>0</v>
      </c>
      <c r="AE588" s="26">
        <f t="shared" ref="AE588:AE602" si="213">AB588+AC588+AD588</f>
        <v>29044.3</v>
      </c>
      <c r="AF588" s="26">
        <f>AF592+AF597</f>
        <v>0</v>
      </c>
      <c r="AG588" s="26">
        <f>AG592+AG597</f>
        <v>0</v>
      </c>
      <c r="AH588" s="24">
        <f t="shared" si="200"/>
        <v>29044.3</v>
      </c>
      <c r="AI588" s="26">
        <f>AI592+AI597</f>
        <v>0</v>
      </c>
      <c r="AJ588" s="26">
        <f>AJ592+AJ597</f>
        <v>0</v>
      </c>
      <c r="AK588" s="24">
        <f t="shared" si="201"/>
        <v>29044.3</v>
      </c>
      <c r="AL588" s="130">
        <f>AL592+AL604</f>
        <v>19404</v>
      </c>
      <c r="AM588" s="130">
        <f>AM592+AM604</f>
        <v>19404</v>
      </c>
    </row>
    <row r="589" spans="1:39" s="53" customFormat="1" ht="33.75" hidden="1" customHeight="1">
      <c r="A589" s="16" t="s">
        <v>208</v>
      </c>
      <c r="B589" s="23" t="s">
        <v>98</v>
      </c>
      <c r="C589" s="8" t="s">
        <v>211</v>
      </c>
      <c r="D589" s="8" t="s">
        <v>155</v>
      </c>
      <c r="E589" s="8"/>
      <c r="F589" s="131"/>
      <c r="G589" s="131"/>
      <c r="H589" s="6">
        <f t="shared" si="212"/>
        <v>0</v>
      </c>
      <c r="I589" s="6"/>
      <c r="J589" s="6">
        <f t="shared" si="208"/>
        <v>0</v>
      </c>
      <c r="K589" s="6"/>
      <c r="L589" s="6"/>
      <c r="M589" s="6">
        <f t="shared" si="207"/>
        <v>0</v>
      </c>
      <c r="N589" s="6"/>
      <c r="O589" s="6"/>
      <c r="P589" s="6"/>
      <c r="Q589" s="6"/>
      <c r="R589" s="6"/>
      <c r="S589" s="6"/>
      <c r="T589" s="6"/>
      <c r="U589" s="6"/>
      <c r="V589" s="6">
        <f t="shared" si="204"/>
        <v>0</v>
      </c>
      <c r="W589" s="6"/>
      <c r="X589" s="6">
        <f>X590</f>
        <v>0</v>
      </c>
      <c r="Y589" s="6">
        <f t="shared" si="203"/>
        <v>0</v>
      </c>
      <c r="Z589" s="6"/>
      <c r="AA589" s="6"/>
      <c r="AB589" s="6">
        <f t="shared" si="198"/>
        <v>0</v>
      </c>
      <c r="AC589" s="6"/>
      <c r="AD589" s="6"/>
      <c r="AE589" s="6">
        <f t="shared" si="213"/>
        <v>0</v>
      </c>
      <c r="AF589" s="24"/>
      <c r="AG589" s="24"/>
      <c r="AH589" s="6">
        <f t="shared" si="200"/>
        <v>0</v>
      </c>
      <c r="AI589" s="24"/>
      <c r="AJ589" s="24"/>
      <c r="AK589" s="6">
        <f t="shared" si="201"/>
        <v>0</v>
      </c>
      <c r="AL589" s="129"/>
      <c r="AM589" s="129"/>
    </row>
    <row r="590" spans="1:39" s="53" customFormat="1" ht="33.75" hidden="1" customHeight="1">
      <c r="A590" s="16" t="s">
        <v>209</v>
      </c>
      <c r="B590" s="23" t="s">
        <v>98</v>
      </c>
      <c r="C590" s="8" t="s">
        <v>211</v>
      </c>
      <c r="D590" s="8" t="s">
        <v>155</v>
      </c>
      <c r="E590" s="8"/>
      <c r="F590" s="131"/>
      <c r="G590" s="131"/>
      <c r="H590" s="6">
        <f t="shared" si="212"/>
        <v>0</v>
      </c>
      <c r="I590" s="6"/>
      <c r="J590" s="6">
        <f t="shared" si="208"/>
        <v>0</v>
      </c>
      <c r="K590" s="6"/>
      <c r="L590" s="6"/>
      <c r="M590" s="6">
        <f t="shared" si="207"/>
        <v>0</v>
      </c>
      <c r="N590" s="6"/>
      <c r="O590" s="6"/>
      <c r="P590" s="6"/>
      <c r="Q590" s="6"/>
      <c r="R590" s="6"/>
      <c r="S590" s="6"/>
      <c r="T590" s="6"/>
      <c r="U590" s="6"/>
      <c r="V590" s="6">
        <f t="shared" si="204"/>
        <v>0</v>
      </c>
      <c r="W590" s="6"/>
      <c r="X590" s="6">
        <f>X591</f>
        <v>0</v>
      </c>
      <c r="Y590" s="6">
        <f t="shared" si="203"/>
        <v>0</v>
      </c>
      <c r="Z590" s="6"/>
      <c r="AA590" s="6"/>
      <c r="AB590" s="6">
        <f t="shared" si="198"/>
        <v>0</v>
      </c>
      <c r="AC590" s="6"/>
      <c r="AD590" s="6"/>
      <c r="AE590" s="6">
        <f t="shared" si="213"/>
        <v>0</v>
      </c>
      <c r="AF590" s="24"/>
      <c r="AG590" s="24"/>
      <c r="AH590" s="6">
        <f t="shared" si="200"/>
        <v>0</v>
      </c>
      <c r="AI590" s="24"/>
      <c r="AJ590" s="24"/>
      <c r="AK590" s="6">
        <f t="shared" si="201"/>
        <v>0</v>
      </c>
      <c r="AL590" s="129"/>
      <c r="AM590" s="129"/>
    </row>
    <row r="591" spans="1:39" s="53" customFormat="1" ht="33.75" hidden="1" customHeight="1">
      <c r="A591" s="14" t="s">
        <v>210</v>
      </c>
      <c r="B591" s="23" t="s">
        <v>98</v>
      </c>
      <c r="C591" s="8" t="s">
        <v>211</v>
      </c>
      <c r="D591" s="8" t="s">
        <v>155</v>
      </c>
      <c r="E591" s="8" t="s">
        <v>110</v>
      </c>
      <c r="F591" s="131"/>
      <c r="G591" s="131"/>
      <c r="H591" s="6">
        <f t="shared" si="212"/>
        <v>0</v>
      </c>
      <c r="I591" s="6"/>
      <c r="J591" s="6">
        <f t="shared" si="208"/>
        <v>0</v>
      </c>
      <c r="K591" s="6"/>
      <c r="L591" s="6"/>
      <c r="M591" s="6">
        <f t="shared" si="207"/>
        <v>0</v>
      </c>
      <c r="N591" s="6"/>
      <c r="O591" s="6"/>
      <c r="P591" s="6"/>
      <c r="Q591" s="6"/>
      <c r="R591" s="6"/>
      <c r="S591" s="6"/>
      <c r="T591" s="6"/>
      <c r="U591" s="6"/>
      <c r="V591" s="6">
        <f t="shared" si="204"/>
        <v>0</v>
      </c>
      <c r="W591" s="6"/>
      <c r="X591" s="6"/>
      <c r="Y591" s="6">
        <f t="shared" si="203"/>
        <v>0</v>
      </c>
      <c r="Z591" s="6"/>
      <c r="AA591" s="6"/>
      <c r="AB591" s="6">
        <f t="shared" si="198"/>
        <v>0</v>
      </c>
      <c r="AC591" s="6"/>
      <c r="AD591" s="6"/>
      <c r="AE591" s="6">
        <f t="shared" si="213"/>
        <v>0</v>
      </c>
      <c r="AF591" s="24"/>
      <c r="AG591" s="24"/>
      <c r="AH591" s="6">
        <f t="shared" si="200"/>
        <v>0</v>
      </c>
      <c r="AI591" s="24"/>
      <c r="AJ591" s="24"/>
      <c r="AK591" s="6">
        <f t="shared" si="201"/>
        <v>0</v>
      </c>
      <c r="AL591" s="129"/>
      <c r="AM591" s="129"/>
    </row>
    <row r="592" spans="1:39" ht="21" customHeight="1">
      <c r="A592" s="215" t="s">
        <v>41</v>
      </c>
      <c r="B592" s="82" t="s">
        <v>98</v>
      </c>
      <c r="C592" s="56" t="s">
        <v>42</v>
      </c>
      <c r="D592" s="56"/>
      <c r="E592" s="56"/>
      <c r="F592" s="130">
        <f>F593+F599</f>
        <v>727.5</v>
      </c>
      <c r="G592" s="130">
        <f>G593</f>
        <v>28316.799999999999</v>
      </c>
      <c r="H592" s="26">
        <f t="shared" si="212"/>
        <v>29044.3</v>
      </c>
      <c r="I592" s="26">
        <f>I593</f>
        <v>0</v>
      </c>
      <c r="J592" s="26">
        <f t="shared" si="208"/>
        <v>29044.3</v>
      </c>
      <c r="K592" s="26">
        <f>K593</f>
        <v>0</v>
      </c>
      <c r="L592" s="26">
        <f>L593</f>
        <v>0</v>
      </c>
      <c r="M592" s="26">
        <f t="shared" si="207"/>
        <v>29044.3</v>
      </c>
      <c r="N592" s="26">
        <f>N593</f>
        <v>0</v>
      </c>
      <c r="O592" s="26">
        <f>O593</f>
        <v>0</v>
      </c>
      <c r="P592" s="26">
        <f t="shared" si="183"/>
        <v>29044.3</v>
      </c>
      <c r="Q592" s="26">
        <f>Q593</f>
        <v>0</v>
      </c>
      <c r="R592" s="26">
        <f>R593</f>
        <v>0</v>
      </c>
      <c r="S592" s="26">
        <f t="shared" si="182"/>
        <v>29044.3</v>
      </c>
      <c r="T592" s="26">
        <f>T593</f>
        <v>0</v>
      </c>
      <c r="U592" s="26">
        <f>U593</f>
        <v>0</v>
      </c>
      <c r="V592" s="26">
        <f t="shared" si="204"/>
        <v>29044.3</v>
      </c>
      <c r="W592" s="26">
        <f>W593</f>
        <v>0</v>
      </c>
      <c r="X592" s="26">
        <f>X593</f>
        <v>0</v>
      </c>
      <c r="Y592" s="26">
        <f t="shared" si="203"/>
        <v>29044.3</v>
      </c>
      <c r="Z592" s="26">
        <f>Z593</f>
        <v>0</v>
      </c>
      <c r="AA592" s="26">
        <f>AA593</f>
        <v>0</v>
      </c>
      <c r="AB592" s="26">
        <f t="shared" si="198"/>
        <v>29044.3</v>
      </c>
      <c r="AC592" s="26">
        <f>AC593</f>
        <v>0</v>
      </c>
      <c r="AD592" s="26">
        <f>AD593</f>
        <v>0</v>
      </c>
      <c r="AE592" s="26">
        <f t="shared" si="213"/>
        <v>29044.3</v>
      </c>
      <c r="AF592" s="26">
        <f>AF593</f>
        <v>0</v>
      </c>
      <c r="AG592" s="26">
        <f>AG593</f>
        <v>0</v>
      </c>
      <c r="AH592" s="26">
        <f t="shared" si="200"/>
        <v>29044.3</v>
      </c>
      <c r="AI592" s="26">
        <f>AI593</f>
        <v>0</v>
      </c>
      <c r="AJ592" s="26">
        <f>AJ593</f>
        <v>0</v>
      </c>
      <c r="AK592" s="26">
        <f t="shared" si="201"/>
        <v>29044.3</v>
      </c>
      <c r="AL592" s="130">
        <f>AL593</f>
        <v>19404</v>
      </c>
      <c r="AM592" s="130">
        <f>AM593</f>
        <v>19404</v>
      </c>
    </row>
    <row r="593" spans="1:39" ht="33.75" customHeight="1">
      <c r="A593" s="1" t="s">
        <v>123</v>
      </c>
      <c r="B593" s="23" t="s">
        <v>98</v>
      </c>
      <c r="C593" s="8" t="s">
        <v>42</v>
      </c>
      <c r="D593" s="8" t="s">
        <v>155</v>
      </c>
      <c r="E593" s="8"/>
      <c r="F593" s="131">
        <f>F594</f>
        <v>727.5</v>
      </c>
      <c r="G593" s="131">
        <f>G594</f>
        <v>28316.799999999999</v>
      </c>
      <c r="H593" s="6">
        <f t="shared" si="212"/>
        <v>29044.3</v>
      </c>
      <c r="I593" s="6">
        <f>I596</f>
        <v>0</v>
      </c>
      <c r="J593" s="6">
        <f t="shared" si="208"/>
        <v>29044.3</v>
      </c>
      <c r="K593" s="6">
        <f>K596</f>
        <v>0</v>
      </c>
      <c r="L593" s="6">
        <f>L596</f>
        <v>0</v>
      </c>
      <c r="M593" s="6">
        <f t="shared" si="207"/>
        <v>29044.3</v>
      </c>
      <c r="N593" s="6">
        <f>N596</f>
        <v>0</v>
      </c>
      <c r="O593" s="6">
        <f>O596</f>
        <v>0</v>
      </c>
      <c r="P593" s="6">
        <f t="shared" si="183"/>
        <v>29044.3</v>
      </c>
      <c r="Q593" s="6">
        <f>Q596</f>
        <v>0</v>
      </c>
      <c r="R593" s="6">
        <f>R596</f>
        <v>0</v>
      </c>
      <c r="S593" s="6">
        <f t="shared" si="182"/>
        <v>29044.3</v>
      </c>
      <c r="T593" s="6">
        <f>T596</f>
        <v>0</v>
      </c>
      <c r="U593" s="6">
        <f>U596</f>
        <v>0</v>
      </c>
      <c r="V593" s="6">
        <f t="shared" si="204"/>
        <v>29044.3</v>
      </c>
      <c r="W593" s="6">
        <f>W596</f>
        <v>0</v>
      </c>
      <c r="X593" s="6">
        <f>X596</f>
        <v>0</v>
      </c>
      <c r="Y593" s="6">
        <f t="shared" si="203"/>
        <v>29044.3</v>
      </c>
      <c r="Z593" s="6">
        <f>Z596</f>
        <v>0</v>
      </c>
      <c r="AA593" s="6">
        <f>AA596</f>
        <v>0</v>
      </c>
      <c r="AB593" s="6">
        <f t="shared" si="198"/>
        <v>29044.3</v>
      </c>
      <c r="AC593" s="6">
        <f>AC596</f>
        <v>0</v>
      </c>
      <c r="AD593" s="6">
        <f>AD596</f>
        <v>0</v>
      </c>
      <c r="AE593" s="6">
        <f t="shared" si="213"/>
        <v>29044.3</v>
      </c>
      <c r="AF593" s="6">
        <f>AF596</f>
        <v>0</v>
      </c>
      <c r="AG593" s="6">
        <f>AG596</f>
        <v>0</v>
      </c>
      <c r="AH593" s="6">
        <f t="shared" si="200"/>
        <v>29044.3</v>
      </c>
      <c r="AI593" s="6">
        <f>AI596</f>
        <v>0</v>
      </c>
      <c r="AJ593" s="6">
        <f>AJ596</f>
        <v>0</v>
      </c>
      <c r="AK593" s="6">
        <f t="shared" si="201"/>
        <v>29044.3</v>
      </c>
      <c r="AL593" s="131">
        <f>AL594</f>
        <v>19404</v>
      </c>
      <c r="AM593" s="131">
        <f>AM594</f>
        <v>19404</v>
      </c>
    </row>
    <row r="594" spans="1:39" ht="30" customHeight="1">
      <c r="A594" s="19" t="s">
        <v>446</v>
      </c>
      <c r="B594" s="23" t="s">
        <v>98</v>
      </c>
      <c r="C594" s="8" t="s">
        <v>42</v>
      </c>
      <c r="D594" s="8" t="s">
        <v>155</v>
      </c>
      <c r="E594" s="8" t="s">
        <v>110</v>
      </c>
      <c r="F594" s="131">
        <f>F595</f>
        <v>727.5</v>
      </c>
      <c r="G594" s="131">
        <f>G596+G598+G599+G597</f>
        <v>28316.799999999999</v>
      </c>
      <c r="H594" s="131">
        <f t="shared" si="212"/>
        <v>29044.3</v>
      </c>
      <c r="I594" s="131"/>
      <c r="J594" s="131">
        <f t="shared" si="208"/>
        <v>29044.3</v>
      </c>
      <c r="K594" s="131"/>
      <c r="L594" s="131"/>
      <c r="M594" s="131">
        <f t="shared" si="207"/>
        <v>29044.3</v>
      </c>
      <c r="N594" s="131"/>
      <c r="O594" s="131"/>
      <c r="P594" s="131">
        <f t="shared" si="183"/>
        <v>29044.3</v>
      </c>
      <c r="Q594" s="131"/>
      <c r="R594" s="131"/>
      <c r="S594" s="131">
        <f t="shared" si="182"/>
        <v>29044.3</v>
      </c>
      <c r="T594" s="131"/>
      <c r="U594" s="131"/>
      <c r="V594" s="131">
        <f t="shared" si="204"/>
        <v>29044.3</v>
      </c>
      <c r="W594" s="131"/>
      <c r="X594" s="131"/>
      <c r="Y594" s="131">
        <f t="shared" si="203"/>
        <v>29044.3</v>
      </c>
      <c r="Z594" s="131"/>
      <c r="AA594" s="131"/>
      <c r="AB594" s="131">
        <f t="shared" si="198"/>
        <v>29044.3</v>
      </c>
      <c r="AC594" s="131"/>
      <c r="AD594" s="131"/>
      <c r="AE594" s="131">
        <f t="shared" si="213"/>
        <v>29044.3</v>
      </c>
      <c r="AF594" s="131"/>
      <c r="AG594" s="131"/>
      <c r="AH594" s="131">
        <f t="shared" si="200"/>
        <v>29044.3</v>
      </c>
      <c r="AI594" s="131"/>
      <c r="AJ594" s="131"/>
      <c r="AK594" s="131">
        <f t="shared" si="201"/>
        <v>29044.3</v>
      </c>
      <c r="AL594" s="131">
        <f t="shared" ref="AL594:AM594" si="214">AL596+AL598+AL599+AL597</f>
        <v>19404</v>
      </c>
      <c r="AM594" s="131">
        <f t="shared" si="214"/>
        <v>19404</v>
      </c>
    </row>
    <row r="595" spans="1:39" ht="30" customHeight="1">
      <c r="A595" s="19" t="s">
        <v>363</v>
      </c>
      <c r="B595" s="23" t="s">
        <v>98</v>
      </c>
      <c r="C595" s="8" t="s">
        <v>42</v>
      </c>
      <c r="D595" s="8" t="s">
        <v>364</v>
      </c>
      <c r="E595" s="8" t="s">
        <v>110</v>
      </c>
      <c r="F595" s="6">
        <f>871.1-143.6</f>
        <v>727.5</v>
      </c>
      <c r="G595" s="6"/>
      <c r="H595" s="6">
        <f t="shared" si="212"/>
        <v>727.5</v>
      </c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</row>
    <row r="596" spans="1:39" ht="33.75" customHeight="1">
      <c r="A596" s="19" t="s">
        <v>331</v>
      </c>
      <c r="B596" s="23" t="s">
        <v>98</v>
      </c>
      <c r="C596" s="8" t="s">
        <v>42</v>
      </c>
      <c r="D596" s="134" t="s">
        <v>298</v>
      </c>
      <c r="E596" s="8" t="s">
        <v>110</v>
      </c>
      <c r="F596" s="6"/>
      <c r="G596" s="148">
        <v>15804</v>
      </c>
      <c r="H596" s="148">
        <f t="shared" si="212"/>
        <v>15804</v>
      </c>
      <c r="I596" s="148"/>
      <c r="J596" s="148">
        <f t="shared" si="208"/>
        <v>15804</v>
      </c>
      <c r="K596" s="148"/>
      <c r="L596" s="148"/>
      <c r="M596" s="148">
        <f t="shared" si="207"/>
        <v>15804</v>
      </c>
      <c r="N596" s="148"/>
      <c r="O596" s="148"/>
      <c r="P596" s="148">
        <f t="shared" si="183"/>
        <v>15804</v>
      </c>
      <c r="Q596" s="148"/>
      <c r="R596" s="148"/>
      <c r="S596" s="148">
        <f t="shared" si="182"/>
        <v>15804</v>
      </c>
      <c r="T596" s="148"/>
      <c r="U596" s="148"/>
      <c r="V596" s="148">
        <f t="shared" si="204"/>
        <v>15804</v>
      </c>
      <c r="W596" s="148"/>
      <c r="X596" s="148"/>
      <c r="Y596" s="148">
        <f t="shared" si="203"/>
        <v>15804</v>
      </c>
      <c r="Z596" s="148"/>
      <c r="AA596" s="148"/>
      <c r="AB596" s="148">
        <f t="shared" si="198"/>
        <v>15804</v>
      </c>
      <c r="AC596" s="148"/>
      <c r="AD596" s="148"/>
      <c r="AE596" s="148">
        <f t="shared" si="213"/>
        <v>15804</v>
      </c>
      <c r="AF596" s="148"/>
      <c r="AG596" s="148"/>
      <c r="AH596" s="148">
        <f t="shared" si="200"/>
        <v>15804</v>
      </c>
      <c r="AI596" s="148"/>
      <c r="AJ596" s="148"/>
      <c r="AK596" s="148">
        <f t="shared" si="201"/>
        <v>15804</v>
      </c>
      <c r="AL596" s="148">
        <v>15804</v>
      </c>
      <c r="AM596" s="148">
        <v>15804</v>
      </c>
    </row>
    <row r="597" spans="1:39" ht="33.75" customHeight="1">
      <c r="A597" s="75" t="s">
        <v>391</v>
      </c>
      <c r="B597" s="23" t="s">
        <v>98</v>
      </c>
      <c r="C597" s="8" t="s">
        <v>42</v>
      </c>
      <c r="D597" s="134" t="s">
        <v>298</v>
      </c>
      <c r="E597" s="8" t="s">
        <v>110</v>
      </c>
      <c r="F597" s="6"/>
      <c r="G597" s="6">
        <v>2400</v>
      </c>
      <c r="H597" s="6">
        <f t="shared" si="212"/>
        <v>2400</v>
      </c>
      <c r="I597" s="6">
        <f t="shared" ref="I597:L597" si="215">I598</f>
        <v>0</v>
      </c>
      <c r="J597" s="6">
        <f t="shared" si="208"/>
        <v>2400</v>
      </c>
      <c r="K597" s="6">
        <f t="shared" si="215"/>
        <v>0</v>
      </c>
      <c r="L597" s="6">
        <f t="shared" si="215"/>
        <v>0</v>
      </c>
      <c r="M597" s="6">
        <f t="shared" si="207"/>
        <v>2400</v>
      </c>
      <c r="N597" s="6">
        <f>N598</f>
        <v>0</v>
      </c>
      <c r="O597" s="6">
        <f>O598</f>
        <v>0</v>
      </c>
      <c r="P597" s="6">
        <f t="shared" si="183"/>
        <v>2400</v>
      </c>
      <c r="Q597" s="6">
        <f>Q598</f>
        <v>0</v>
      </c>
      <c r="R597" s="6">
        <f>R598</f>
        <v>0</v>
      </c>
      <c r="S597" s="6">
        <f t="shared" si="182"/>
        <v>2400</v>
      </c>
      <c r="T597" s="6">
        <f>T598</f>
        <v>0</v>
      </c>
      <c r="U597" s="6">
        <f>U598</f>
        <v>0</v>
      </c>
      <c r="V597" s="6">
        <f t="shared" si="204"/>
        <v>2400</v>
      </c>
      <c r="W597" s="6">
        <f>W598</f>
        <v>0</v>
      </c>
      <c r="X597" s="6">
        <f>X598</f>
        <v>0</v>
      </c>
      <c r="Y597" s="6">
        <f t="shared" si="203"/>
        <v>2400</v>
      </c>
      <c r="Z597" s="6">
        <f>Z598</f>
        <v>0</v>
      </c>
      <c r="AA597" s="6">
        <f>AA598</f>
        <v>0</v>
      </c>
      <c r="AB597" s="6">
        <f t="shared" si="198"/>
        <v>2400</v>
      </c>
      <c r="AC597" s="6">
        <f>AC598</f>
        <v>0</v>
      </c>
      <c r="AD597" s="6">
        <f>AD598</f>
        <v>0</v>
      </c>
      <c r="AE597" s="6">
        <f t="shared" si="213"/>
        <v>2400</v>
      </c>
      <c r="AF597" s="6">
        <f>AF598</f>
        <v>0</v>
      </c>
      <c r="AG597" s="6">
        <f>AG598</f>
        <v>0</v>
      </c>
      <c r="AH597" s="6">
        <f t="shared" si="200"/>
        <v>2400</v>
      </c>
      <c r="AI597" s="6">
        <f>AI598</f>
        <v>0</v>
      </c>
      <c r="AJ597" s="6">
        <f>AJ598</f>
        <v>0</v>
      </c>
      <c r="AK597" s="6">
        <f t="shared" si="201"/>
        <v>2400</v>
      </c>
      <c r="AL597" s="6">
        <v>3600</v>
      </c>
      <c r="AM597" s="6">
        <v>3600</v>
      </c>
    </row>
    <row r="598" spans="1:39" ht="33.75" customHeight="1">
      <c r="A598" s="1" t="s">
        <v>354</v>
      </c>
      <c r="B598" s="23" t="s">
        <v>98</v>
      </c>
      <c r="C598" s="71" t="s">
        <v>42</v>
      </c>
      <c r="D598" s="255" t="s">
        <v>353</v>
      </c>
      <c r="E598" s="8" t="s">
        <v>110</v>
      </c>
      <c r="F598" s="6"/>
      <c r="G598" s="6">
        <v>8000</v>
      </c>
      <c r="H598" s="6">
        <f t="shared" si="212"/>
        <v>8000</v>
      </c>
      <c r="I598" s="6">
        <f>I602</f>
        <v>0</v>
      </c>
      <c r="J598" s="6">
        <f t="shared" si="208"/>
        <v>8000</v>
      </c>
      <c r="K598" s="6">
        <f>K602</f>
        <v>0</v>
      </c>
      <c r="L598" s="6">
        <f>L602</f>
        <v>0</v>
      </c>
      <c r="M598" s="6">
        <f t="shared" si="207"/>
        <v>8000</v>
      </c>
      <c r="N598" s="6">
        <f>N602</f>
        <v>0</v>
      </c>
      <c r="O598" s="6">
        <f>O602</f>
        <v>0</v>
      </c>
      <c r="P598" s="6">
        <f t="shared" si="183"/>
        <v>8000</v>
      </c>
      <c r="Q598" s="6">
        <f>Q602</f>
        <v>0</v>
      </c>
      <c r="R598" s="6">
        <f>R602</f>
        <v>0</v>
      </c>
      <c r="S598" s="6">
        <f t="shared" si="182"/>
        <v>8000</v>
      </c>
      <c r="T598" s="6">
        <f>T602</f>
        <v>0</v>
      </c>
      <c r="U598" s="6">
        <f>U602</f>
        <v>0</v>
      </c>
      <c r="V598" s="6">
        <f t="shared" si="204"/>
        <v>8000</v>
      </c>
      <c r="W598" s="6">
        <f>W602</f>
        <v>0</v>
      </c>
      <c r="X598" s="6">
        <f>X602</f>
        <v>0</v>
      </c>
      <c r="Y598" s="6">
        <f t="shared" si="203"/>
        <v>8000</v>
      </c>
      <c r="Z598" s="6">
        <f>Z602</f>
        <v>0</v>
      </c>
      <c r="AA598" s="6">
        <f>AA602</f>
        <v>0</v>
      </c>
      <c r="AB598" s="6">
        <f t="shared" si="198"/>
        <v>8000</v>
      </c>
      <c r="AC598" s="6">
        <f>AC602</f>
        <v>0</v>
      </c>
      <c r="AD598" s="6">
        <f>AD602</f>
        <v>0</v>
      </c>
      <c r="AE598" s="6">
        <f t="shared" si="213"/>
        <v>8000</v>
      </c>
      <c r="AF598" s="6">
        <f>AF602</f>
        <v>0</v>
      </c>
      <c r="AG598" s="6">
        <f>AG602</f>
        <v>0</v>
      </c>
      <c r="AH598" s="6">
        <f t="shared" si="200"/>
        <v>8000</v>
      </c>
      <c r="AI598" s="6">
        <f>AI602</f>
        <v>0</v>
      </c>
      <c r="AJ598" s="6">
        <f>AJ602</f>
        <v>0</v>
      </c>
      <c r="AK598" s="6">
        <f t="shared" si="201"/>
        <v>8000</v>
      </c>
      <c r="AL598" s="6"/>
      <c r="AM598" s="6"/>
    </row>
    <row r="599" spans="1:39" ht="33.75" customHeight="1">
      <c r="A599" s="104" t="s">
        <v>408</v>
      </c>
      <c r="B599" s="23" t="s">
        <v>98</v>
      </c>
      <c r="C599" s="8" t="s">
        <v>42</v>
      </c>
      <c r="D599" s="8" t="s">
        <v>155</v>
      </c>
      <c r="E599" s="8"/>
      <c r="F599" s="131"/>
      <c r="G599" s="131">
        <f>G600+G601+G602</f>
        <v>2112.8000000000002</v>
      </c>
      <c r="H599" s="131">
        <f t="shared" si="212"/>
        <v>2112.8000000000002</v>
      </c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</row>
    <row r="600" spans="1:39" ht="33.75" customHeight="1">
      <c r="A600" s="19" t="s">
        <v>409</v>
      </c>
      <c r="B600" s="23" t="s">
        <v>98</v>
      </c>
      <c r="C600" s="8" t="s">
        <v>42</v>
      </c>
      <c r="D600" s="8" t="s">
        <v>155</v>
      </c>
      <c r="E600" s="8" t="s">
        <v>110</v>
      </c>
      <c r="F600" s="6"/>
      <c r="G600" s="6">
        <v>1600</v>
      </c>
      <c r="H600" s="6">
        <f t="shared" si="212"/>
        <v>1600</v>
      </c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</row>
    <row r="601" spans="1:39" ht="33.75" customHeight="1">
      <c r="A601" s="19" t="s">
        <v>410</v>
      </c>
      <c r="B601" s="23" t="s">
        <v>98</v>
      </c>
      <c r="C601" s="8" t="s">
        <v>42</v>
      </c>
      <c r="D601" s="8" t="s">
        <v>155</v>
      </c>
      <c r="E601" s="8" t="s">
        <v>110</v>
      </c>
      <c r="F601" s="6"/>
      <c r="G601" s="6">
        <v>480.8</v>
      </c>
      <c r="H601" s="6">
        <f t="shared" si="212"/>
        <v>480.8</v>
      </c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</row>
    <row r="602" spans="1:39" ht="33.75" customHeight="1">
      <c r="A602" s="19" t="s">
        <v>411</v>
      </c>
      <c r="B602" s="23" t="s">
        <v>98</v>
      </c>
      <c r="C602" s="8" t="s">
        <v>42</v>
      </c>
      <c r="D602" s="8" t="s">
        <v>155</v>
      </c>
      <c r="E602" s="8" t="s">
        <v>110</v>
      </c>
      <c r="F602" s="6"/>
      <c r="G602" s="6">
        <v>32</v>
      </c>
      <c r="H602" s="6">
        <f t="shared" si="212"/>
        <v>32</v>
      </c>
      <c r="I602" s="6"/>
      <c r="J602" s="6">
        <f t="shared" si="208"/>
        <v>32</v>
      </c>
      <c r="K602" s="6"/>
      <c r="L602" s="6"/>
      <c r="M602" s="6">
        <f t="shared" si="207"/>
        <v>32</v>
      </c>
      <c r="N602" s="6"/>
      <c r="O602" s="6"/>
      <c r="P602" s="6">
        <f t="shared" si="183"/>
        <v>32</v>
      </c>
      <c r="Q602" s="6"/>
      <c r="R602" s="6"/>
      <c r="S602" s="6">
        <f t="shared" si="182"/>
        <v>32</v>
      </c>
      <c r="T602" s="6"/>
      <c r="U602" s="6"/>
      <c r="V602" s="6">
        <f t="shared" si="204"/>
        <v>32</v>
      </c>
      <c r="W602" s="6"/>
      <c r="X602" s="6"/>
      <c r="Y602" s="6">
        <f t="shared" si="203"/>
        <v>32</v>
      </c>
      <c r="Z602" s="6"/>
      <c r="AA602" s="6"/>
      <c r="AB602" s="6">
        <f t="shared" si="198"/>
        <v>32</v>
      </c>
      <c r="AC602" s="6"/>
      <c r="AD602" s="6"/>
      <c r="AE602" s="6">
        <f t="shared" si="213"/>
        <v>32</v>
      </c>
      <c r="AF602" s="6"/>
      <c r="AG602" s="6"/>
      <c r="AH602" s="6">
        <f t="shared" si="200"/>
        <v>32</v>
      </c>
      <c r="AI602" s="6"/>
      <c r="AJ602" s="6"/>
      <c r="AK602" s="6">
        <f t="shared" si="201"/>
        <v>32</v>
      </c>
      <c r="AL602" s="6"/>
      <c r="AM602" s="6"/>
    </row>
    <row r="603" spans="1:39" ht="33.75" hidden="1" customHeight="1">
      <c r="A603" s="19"/>
      <c r="B603" s="23"/>
      <c r="C603" s="8"/>
      <c r="D603" s="8"/>
      <c r="E603" s="8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</row>
    <row r="604" spans="1:39" ht="33.75" hidden="1" customHeight="1">
      <c r="A604" s="104" t="s">
        <v>43</v>
      </c>
      <c r="B604" s="79" t="s">
        <v>98</v>
      </c>
      <c r="C604" s="59" t="s">
        <v>44</v>
      </c>
      <c r="D604" s="8"/>
      <c r="E604" s="8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129">
        <f>AL605</f>
        <v>0</v>
      </c>
      <c r="AM604" s="129">
        <f>AM605</f>
        <v>0</v>
      </c>
    </row>
    <row r="605" spans="1:39" ht="33.75" hidden="1" customHeight="1">
      <c r="A605" s="19" t="s">
        <v>430</v>
      </c>
      <c r="B605" s="23" t="s">
        <v>98</v>
      </c>
      <c r="C605" s="8" t="s">
        <v>44</v>
      </c>
      <c r="D605" s="8" t="s">
        <v>155</v>
      </c>
      <c r="E605" s="8" t="s">
        <v>110</v>
      </c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</row>
    <row r="606" spans="1:39" ht="33.75" hidden="1" customHeight="1">
      <c r="A606" s="19"/>
      <c r="B606" s="23"/>
      <c r="C606" s="8"/>
      <c r="D606" s="8"/>
      <c r="E606" s="8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</row>
    <row r="607" spans="1:39" ht="21" customHeight="1">
      <c r="A607" s="19"/>
      <c r="B607" s="23"/>
      <c r="C607" s="8"/>
      <c r="D607" s="8"/>
      <c r="E607" s="8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</row>
    <row r="608" spans="1:39" s="53" customFormat="1" ht="33.75" customHeight="1">
      <c r="A608" s="54" t="s">
        <v>45</v>
      </c>
      <c r="B608" s="82" t="s">
        <v>98</v>
      </c>
      <c r="C608" s="56" t="s">
        <v>46</v>
      </c>
      <c r="D608" s="56"/>
      <c r="E608" s="56"/>
      <c r="F608" s="130">
        <f>F609+F631</f>
        <v>4566.8</v>
      </c>
      <c r="G608" s="130">
        <f>G609+G631</f>
        <v>6934.3</v>
      </c>
      <c r="H608" s="24">
        <f t="shared" ref="H608:H647" si="216">F608+G608</f>
        <v>11501.1</v>
      </c>
      <c r="I608" s="26" t="e">
        <f>I609+I631</f>
        <v>#REF!</v>
      </c>
      <c r="J608" s="6" t="e">
        <f t="shared" si="208"/>
        <v>#REF!</v>
      </c>
      <c r="K608" s="26" t="e">
        <f>K609+K631</f>
        <v>#REF!</v>
      </c>
      <c r="L608" s="26" t="e">
        <f>L609+L631</f>
        <v>#REF!</v>
      </c>
      <c r="M608" s="6" t="e">
        <f t="shared" si="207"/>
        <v>#REF!</v>
      </c>
      <c r="N608" s="26" t="e">
        <f>N609+N631</f>
        <v>#REF!</v>
      </c>
      <c r="O608" s="26" t="e">
        <f>O609+O631</f>
        <v>#REF!</v>
      </c>
      <c r="P608" s="26" t="e">
        <f t="shared" si="183"/>
        <v>#REF!</v>
      </c>
      <c r="Q608" s="26" t="e">
        <f>Q609+Q631</f>
        <v>#REF!</v>
      </c>
      <c r="R608" s="26" t="e">
        <f>R609+R631</f>
        <v>#REF!</v>
      </c>
      <c r="S608" s="26" t="e">
        <f t="shared" si="182"/>
        <v>#REF!</v>
      </c>
      <c r="T608" s="26" t="e">
        <f>T609+T631</f>
        <v>#REF!</v>
      </c>
      <c r="U608" s="26" t="e">
        <f>U609+U631</f>
        <v>#REF!</v>
      </c>
      <c r="V608" s="24" t="e">
        <f t="shared" si="204"/>
        <v>#REF!</v>
      </c>
      <c r="W608" s="26" t="e">
        <f>W609+W631</f>
        <v>#REF!</v>
      </c>
      <c r="X608" s="26" t="e">
        <f>X609+X631</f>
        <v>#REF!</v>
      </c>
      <c r="Y608" s="24" t="e">
        <f t="shared" si="203"/>
        <v>#REF!</v>
      </c>
      <c r="Z608" s="26" t="e">
        <f>Z609+Z631</f>
        <v>#REF!</v>
      </c>
      <c r="AA608" s="26" t="e">
        <f>AA609+AA631</f>
        <v>#REF!</v>
      </c>
      <c r="AB608" s="6" t="e">
        <f t="shared" si="198"/>
        <v>#REF!</v>
      </c>
      <c r="AC608" s="26" t="e">
        <f>AC609+AC631</f>
        <v>#REF!</v>
      </c>
      <c r="AD608" s="26" t="e">
        <f>AD609+AD631</f>
        <v>#REF!</v>
      </c>
      <c r="AE608" s="26" t="e">
        <f t="shared" ref="AE608:AE636" si="217">AB608+AC608+AD608</f>
        <v>#REF!</v>
      </c>
      <c r="AF608" s="26" t="e">
        <f>AF609+AF631</f>
        <v>#REF!</v>
      </c>
      <c r="AG608" s="26" t="e">
        <f>AG609+AG631</f>
        <v>#REF!</v>
      </c>
      <c r="AH608" s="24" t="e">
        <f t="shared" si="200"/>
        <v>#REF!</v>
      </c>
      <c r="AI608" s="26" t="e">
        <f>AI609+AI631</f>
        <v>#REF!</v>
      </c>
      <c r="AJ608" s="26" t="e">
        <f>AJ609+AJ631</f>
        <v>#REF!</v>
      </c>
      <c r="AK608" s="24" t="e">
        <f t="shared" si="201"/>
        <v>#REF!</v>
      </c>
      <c r="AL608" s="130">
        <f>AL609+AL631</f>
        <v>4454</v>
      </c>
      <c r="AM608" s="130">
        <f>AM609+AM631</f>
        <v>4454</v>
      </c>
    </row>
    <row r="609" spans="1:39" ht="21" customHeight="1">
      <c r="A609" s="97" t="s">
        <v>47</v>
      </c>
      <c r="B609" s="82" t="s">
        <v>98</v>
      </c>
      <c r="C609" s="56" t="s">
        <v>48</v>
      </c>
      <c r="D609" s="56"/>
      <c r="E609" s="56"/>
      <c r="F609" s="130">
        <f>F610+F620+F623</f>
        <v>4566.8</v>
      </c>
      <c r="G609" s="130">
        <f>G610+G620+G623</f>
        <v>2016</v>
      </c>
      <c r="H609" s="26">
        <f t="shared" si="216"/>
        <v>6582.8</v>
      </c>
      <c r="I609" s="26">
        <f>I620</f>
        <v>0</v>
      </c>
      <c r="J609" s="26">
        <f t="shared" si="208"/>
        <v>6582.8</v>
      </c>
      <c r="K609" s="26">
        <f>K620</f>
        <v>0</v>
      </c>
      <c r="L609" s="26">
        <f>L620</f>
        <v>0</v>
      </c>
      <c r="M609" s="26">
        <f t="shared" si="207"/>
        <v>6582.8</v>
      </c>
      <c r="N609" s="26">
        <f>N620</f>
        <v>0</v>
      </c>
      <c r="O609" s="26">
        <f>O620</f>
        <v>0</v>
      </c>
      <c r="P609" s="26">
        <f t="shared" si="183"/>
        <v>6582.8</v>
      </c>
      <c r="Q609" s="26">
        <f>Q620</f>
        <v>0</v>
      </c>
      <c r="R609" s="26">
        <f>R620</f>
        <v>0</v>
      </c>
      <c r="S609" s="26">
        <f t="shared" si="182"/>
        <v>6582.8</v>
      </c>
      <c r="T609" s="26">
        <f>T620</f>
        <v>0</v>
      </c>
      <c r="U609" s="26">
        <f>U620</f>
        <v>0</v>
      </c>
      <c r="V609" s="26">
        <f t="shared" si="204"/>
        <v>6582.8</v>
      </c>
      <c r="W609" s="26">
        <f>W620</f>
        <v>0</v>
      </c>
      <c r="X609" s="26">
        <f>X620</f>
        <v>0</v>
      </c>
      <c r="Y609" s="26">
        <f t="shared" si="203"/>
        <v>6582.8</v>
      </c>
      <c r="Z609" s="26">
        <f>Z620</f>
        <v>0</v>
      </c>
      <c r="AA609" s="26">
        <f>AA610+AA620</f>
        <v>0</v>
      </c>
      <c r="AB609" s="26">
        <f t="shared" si="198"/>
        <v>6582.8</v>
      </c>
      <c r="AC609" s="26">
        <f>AC620</f>
        <v>0</v>
      </c>
      <c r="AD609" s="26">
        <f>AD620</f>
        <v>0</v>
      </c>
      <c r="AE609" s="26">
        <f t="shared" si="217"/>
        <v>6582.8</v>
      </c>
      <c r="AF609" s="26">
        <f>AF620</f>
        <v>0</v>
      </c>
      <c r="AG609" s="26">
        <f>AG620</f>
        <v>0</v>
      </c>
      <c r="AH609" s="26">
        <f t="shared" si="200"/>
        <v>6582.8</v>
      </c>
      <c r="AI609" s="26">
        <f>AI620</f>
        <v>0</v>
      </c>
      <c r="AJ609" s="26">
        <f>AJ620</f>
        <v>0</v>
      </c>
      <c r="AK609" s="26">
        <f t="shared" si="201"/>
        <v>6582.8</v>
      </c>
      <c r="AL609" s="130">
        <f t="shared" ref="AL609:AM609" si="218">AL610+AL620</f>
        <v>0</v>
      </c>
      <c r="AM609" s="130">
        <f t="shared" si="218"/>
        <v>0</v>
      </c>
    </row>
    <row r="610" spans="1:39" ht="44.25" hidden="1" customHeight="1">
      <c r="A610" s="178" t="s">
        <v>369</v>
      </c>
      <c r="B610" s="203" t="s">
        <v>98</v>
      </c>
      <c r="C610" s="181" t="s">
        <v>48</v>
      </c>
      <c r="D610" s="181" t="s">
        <v>159</v>
      </c>
      <c r="E610" s="181"/>
      <c r="F610" s="182">
        <f>F611+F612+F613+F614+F615+F617</f>
        <v>0</v>
      </c>
      <c r="G610" s="182">
        <f>G611+G612+G613+G614</f>
        <v>0</v>
      </c>
      <c r="H610" s="182">
        <f t="shared" si="216"/>
        <v>0</v>
      </c>
      <c r="I610" s="182"/>
      <c r="J610" s="182"/>
      <c r="K610" s="182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  <c r="X610" s="182"/>
      <c r="Y610" s="182">
        <f>V610+W610+X610</f>
        <v>0</v>
      </c>
      <c r="Z610" s="182"/>
      <c r="AA610" s="182">
        <f>AA614</f>
        <v>0</v>
      </c>
      <c r="AB610" s="182">
        <f>Y610+Z610+AA610</f>
        <v>0</v>
      </c>
      <c r="AC610" s="182"/>
      <c r="AD610" s="182"/>
      <c r="AE610" s="182">
        <f t="shared" si="217"/>
        <v>0</v>
      </c>
      <c r="AF610" s="182"/>
      <c r="AG610" s="182"/>
      <c r="AH610" s="182">
        <f t="shared" si="200"/>
        <v>0</v>
      </c>
      <c r="AI610" s="182"/>
      <c r="AJ610" s="182"/>
      <c r="AK610" s="182">
        <f t="shared" si="201"/>
        <v>0</v>
      </c>
      <c r="AL610" s="182">
        <f>AL611+AL612+AL613+AL614+AL615</f>
        <v>0</v>
      </c>
      <c r="AM610" s="182">
        <f>AM611+AM612+AM613+AM614+AM615</f>
        <v>0</v>
      </c>
    </row>
    <row r="611" spans="1:39" ht="30.75" hidden="1" customHeight="1">
      <c r="A611" s="158" t="s">
        <v>339</v>
      </c>
      <c r="B611" s="23" t="s">
        <v>98</v>
      </c>
      <c r="C611" s="8" t="s">
        <v>48</v>
      </c>
      <c r="D611" s="8" t="s">
        <v>340</v>
      </c>
      <c r="E611" s="8" t="s">
        <v>110</v>
      </c>
      <c r="F611" s="6"/>
      <c r="G611" s="6"/>
      <c r="H611" s="6">
        <f t="shared" si="216"/>
        <v>0</v>
      </c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</row>
    <row r="612" spans="1:39" ht="20.25" hidden="1" customHeight="1">
      <c r="A612" s="155" t="s">
        <v>332</v>
      </c>
      <c r="B612" s="23" t="s">
        <v>98</v>
      </c>
      <c r="C612" s="8" t="s">
        <v>48</v>
      </c>
      <c r="D612" s="8" t="s">
        <v>341</v>
      </c>
      <c r="E612" s="8" t="s">
        <v>110</v>
      </c>
      <c r="F612" s="6"/>
      <c r="G612" s="6"/>
      <c r="H612" s="6">
        <f t="shared" si="216"/>
        <v>0</v>
      </c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</row>
    <row r="613" spans="1:39" ht="26.25" hidden="1" customHeight="1">
      <c r="A613" s="158" t="s">
        <v>342</v>
      </c>
      <c r="B613" s="23" t="s">
        <v>98</v>
      </c>
      <c r="C613" s="8" t="s">
        <v>48</v>
      </c>
      <c r="D613" s="8" t="s">
        <v>343</v>
      </c>
      <c r="E613" s="8" t="s">
        <v>110</v>
      </c>
      <c r="F613" s="6"/>
      <c r="G613" s="6"/>
      <c r="H613" s="6">
        <f t="shared" si="216"/>
        <v>0</v>
      </c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</row>
    <row r="614" spans="1:39" ht="33" hidden="1" customHeight="1">
      <c r="A614" s="155" t="s">
        <v>345</v>
      </c>
      <c r="B614" s="23" t="s">
        <v>98</v>
      </c>
      <c r="C614" s="8" t="s">
        <v>48</v>
      </c>
      <c r="D614" s="8" t="s">
        <v>344</v>
      </c>
      <c r="E614" s="8" t="s">
        <v>110</v>
      </c>
      <c r="F614" s="6"/>
      <c r="G614" s="6"/>
      <c r="H614" s="6">
        <f t="shared" si="216"/>
        <v>0</v>
      </c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>
        <f>V614+W614+X614</f>
        <v>0</v>
      </c>
      <c r="Z614" s="6"/>
      <c r="AA614" s="6"/>
      <c r="AB614" s="6">
        <f>Y614+Z614+AA614</f>
        <v>0</v>
      </c>
      <c r="AC614" s="6"/>
      <c r="AD614" s="6"/>
      <c r="AE614" s="6">
        <f t="shared" si="217"/>
        <v>0</v>
      </c>
      <c r="AF614" s="6"/>
      <c r="AG614" s="6"/>
      <c r="AH614" s="6">
        <f t="shared" si="200"/>
        <v>0</v>
      </c>
      <c r="AI614" s="6"/>
      <c r="AJ614" s="6"/>
      <c r="AK614" s="6">
        <f t="shared" si="201"/>
        <v>0</v>
      </c>
      <c r="AL614" s="6"/>
      <c r="AM614" s="6"/>
    </row>
    <row r="615" spans="1:39" ht="48" hidden="1" customHeight="1">
      <c r="A615" s="159" t="s">
        <v>346</v>
      </c>
      <c r="B615" s="23" t="s">
        <v>98</v>
      </c>
      <c r="C615" s="8" t="s">
        <v>48</v>
      </c>
      <c r="D615" s="8" t="s">
        <v>159</v>
      </c>
      <c r="E615" s="8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>
        <f>AL616+AL617+AL618+AL619</f>
        <v>0</v>
      </c>
      <c r="AM615" s="6">
        <f>AM616+AM617+AM618+AM619</f>
        <v>0</v>
      </c>
    </row>
    <row r="616" spans="1:39" ht="21" hidden="1" customHeight="1">
      <c r="A616" s="159" t="s">
        <v>347</v>
      </c>
      <c r="B616" s="23" t="s">
        <v>98</v>
      </c>
      <c r="C616" s="8" t="s">
        <v>48</v>
      </c>
      <c r="D616" s="8" t="s">
        <v>348</v>
      </c>
      <c r="E616" s="8" t="s">
        <v>110</v>
      </c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</row>
    <row r="617" spans="1:39" ht="40.5" hidden="1" customHeight="1">
      <c r="A617" s="238" t="s">
        <v>384</v>
      </c>
      <c r="B617" s="23" t="s">
        <v>98</v>
      </c>
      <c r="C617" s="8" t="s">
        <v>48</v>
      </c>
      <c r="D617" s="8" t="s">
        <v>349</v>
      </c>
      <c r="E617" s="8" t="s">
        <v>110</v>
      </c>
      <c r="F617" s="6"/>
      <c r="G617" s="6"/>
      <c r="H617" s="242">
        <f t="shared" si="216"/>
        <v>0</v>
      </c>
      <c r="I617" s="242"/>
      <c r="J617" s="242"/>
      <c r="K617" s="242"/>
      <c r="L617" s="242"/>
      <c r="M617" s="242"/>
      <c r="N617" s="242"/>
      <c r="O617" s="242"/>
      <c r="P617" s="242"/>
      <c r="Q617" s="242"/>
      <c r="R617" s="242"/>
      <c r="S617" s="242"/>
      <c r="T617" s="242"/>
      <c r="U617" s="242"/>
      <c r="V617" s="242"/>
      <c r="W617" s="242"/>
      <c r="X617" s="242"/>
      <c r="Y617" s="242"/>
      <c r="Z617" s="242"/>
      <c r="AA617" s="242"/>
      <c r="AB617" s="242"/>
      <c r="AC617" s="242"/>
      <c r="AD617" s="242"/>
      <c r="AE617" s="242"/>
      <c r="AF617" s="242"/>
      <c r="AG617" s="242"/>
      <c r="AH617" s="242"/>
      <c r="AI617" s="242"/>
      <c r="AJ617" s="242"/>
      <c r="AK617" s="242"/>
      <c r="AL617" s="242"/>
      <c r="AM617" s="6"/>
    </row>
    <row r="618" spans="1:39" ht="36" hidden="1" customHeight="1">
      <c r="A618" s="159" t="s">
        <v>350</v>
      </c>
      <c r="B618" s="23" t="s">
        <v>98</v>
      </c>
      <c r="C618" s="8" t="s">
        <v>48</v>
      </c>
      <c r="D618" s="8" t="s">
        <v>351</v>
      </c>
      <c r="E618" s="8" t="s">
        <v>110</v>
      </c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</row>
    <row r="619" spans="1:39" ht="42" hidden="1" customHeight="1">
      <c r="A619" s="40" t="s">
        <v>352</v>
      </c>
      <c r="B619" s="23" t="s">
        <v>98</v>
      </c>
      <c r="C619" s="8" t="s">
        <v>48</v>
      </c>
      <c r="D619" s="8" t="s">
        <v>351</v>
      </c>
      <c r="E619" s="8" t="s">
        <v>110</v>
      </c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</row>
    <row r="620" spans="1:39" ht="33.75" customHeight="1">
      <c r="A620" s="1" t="s">
        <v>123</v>
      </c>
      <c r="B620" s="23" t="s">
        <v>98</v>
      </c>
      <c r="C620" s="8" t="s">
        <v>48</v>
      </c>
      <c r="D620" s="8" t="s">
        <v>338</v>
      </c>
      <c r="E620" s="8"/>
      <c r="F620" s="131">
        <f>F621</f>
        <v>4333</v>
      </c>
      <c r="G620" s="131">
        <f>G621</f>
        <v>0</v>
      </c>
      <c r="H620" s="6">
        <f t="shared" si="216"/>
        <v>4333</v>
      </c>
      <c r="I620" s="6">
        <f>I621</f>
        <v>0</v>
      </c>
      <c r="J620" s="6">
        <f t="shared" si="208"/>
        <v>4333</v>
      </c>
      <c r="K620" s="6">
        <f>K621</f>
        <v>0</v>
      </c>
      <c r="L620" s="6">
        <f>L621</f>
        <v>0</v>
      </c>
      <c r="M620" s="6">
        <f t="shared" si="207"/>
        <v>4333</v>
      </c>
      <c r="N620" s="6">
        <f>N621</f>
        <v>0</v>
      </c>
      <c r="O620" s="6">
        <f>O621</f>
        <v>0</v>
      </c>
      <c r="P620" s="6">
        <f t="shared" si="183"/>
        <v>4333</v>
      </c>
      <c r="Q620" s="6">
        <f>Q621</f>
        <v>0</v>
      </c>
      <c r="R620" s="6">
        <f>R621</f>
        <v>0</v>
      </c>
      <c r="S620" s="6">
        <f t="shared" si="182"/>
        <v>4333</v>
      </c>
      <c r="T620" s="6">
        <f>T621</f>
        <v>0</v>
      </c>
      <c r="U620" s="6">
        <f>U621</f>
        <v>0</v>
      </c>
      <c r="V620" s="6">
        <f t="shared" si="204"/>
        <v>4333</v>
      </c>
      <c r="W620" s="6">
        <f>W621</f>
        <v>0</v>
      </c>
      <c r="X620" s="6">
        <f>X621</f>
        <v>0</v>
      </c>
      <c r="Y620" s="6">
        <f t="shared" si="203"/>
        <v>4333</v>
      </c>
      <c r="Z620" s="6">
        <f>Z621</f>
        <v>0</v>
      </c>
      <c r="AA620" s="6">
        <f>AA621</f>
        <v>0</v>
      </c>
      <c r="AB620" s="6">
        <f t="shared" si="198"/>
        <v>4333</v>
      </c>
      <c r="AC620" s="6">
        <f>AC621</f>
        <v>0</v>
      </c>
      <c r="AD620" s="6">
        <f>AD621</f>
        <v>0</v>
      </c>
      <c r="AE620" s="6">
        <f t="shared" si="217"/>
        <v>4333</v>
      </c>
      <c r="AF620" s="6">
        <f>AF621</f>
        <v>0</v>
      </c>
      <c r="AG620" s="6">
        <f>AG621</f>
        <v>0</v>
      </c>
      <c r="AH620" s="6">
        <f t="shared" si="200"/>
        <v>4333</v>
      </c>
      <c r="AI620" s="6">
        <f>AI621</f>
        <v>0</v>
      </c>
      <c r="AJ620" s="6">
        <f>AJ621</f>
        <v>0</v>
      </c>
      <c r="AK620" s="6">
        <f t="shared" si="201"/>
        <v>4333</v>
      </c>
      <c r="AL620" s="131">
        <f>AL621</f>
        <v>0</v>
      </c>
      <c r="AM620" s="131">
        <f>AM621</f>
        <v>0</v>
      </c>
    </row>
    <row r="621" spans="1:39" ht="20.25" hidden="1" customHeight="1">
      <c r="A621" s="75" t="s">
        <v>113</v>
      </c>
      <c r="B621" s="23" t="s">
        <v>98</v>
      </c>
      <c r="C621" s="8" t="s">
        <v>48</v>
      </c>
      <c r="D621" s="8" t="s">
        <v>338</v>
      </c>
      <c r="E621" s="8" t="s">
        <v>110</v>
      </c>
      <c r="F621" s="131">
        <f t="shared" ref="F621:I621" si="219">F622</f>
        <v>4333</v>
      </c>
      <c r="G621" s="131">
        <f t="shared" si="219"/>
        <v>0</v>
      </c>
      <c r="H621" s="6">
        <f t="shared" si="216"/>
        <v>4333</v>
      </c>
      <c r="I621" s="6">
        <f t="shared" si="219"/>
        <v>0</v>
      </c>
      <c r="J621" s="6">
        <f t="shared" si="208"/>
        <v>4333</v>
      </c>
      <c r="K621" s="6">
        <f>K622</f>
        <v>0</v>
      </c>
      <c r="L621" s="6">
        <f>L622</f>
        <v>0</v>
      </c>
      <c r="M621" s="6">
        <f t="shared" si="207"/>
        <v>4333</v>
      </c>
      <c r="N621" s="6">
        <f>N622</f>
        <v>0</v>
      </c>
      <c r="O621" s="6">
        <f>O622</f>
        <v>0</v>
      </c>
      <c r="P621" s="6">
        <f t="shared" si="183"/>
        <v>4333</v>
      </c>
      <c r="Q621" s="6">
        <f>Q622</f>
        <v>0</v>
      </c>
      <c r="R621" s="6">
        <f>R622</f>
        <v>0</v>
      </c>
      <c r="S621" s="6">
        <f t="shared" ref="S621:S666" si="220">P621+Q621+R621</f>
        <v>4333</v>
      </c>
      <c r="T621" s="6">
        <f>T622</f>
        <v>0</v>
      </c>
      <c r="U621" s="6">
        <f>U622</f>
        <v>0</v>
      </c>
      <c r="V621" s="6">
        <f t="shared" si="204"/>
        <v>4333</v>
      </c>
      <c r="W621" s="6">
        <f>W622</f>
        <v>0</v>
      </c>
      <c r="X621" s="6">
        <f>X622</f>
        <v>0</v>
      </c>
      <c r="Y621" s="6">
        <f t="shared" si="203"/>
        <v>4333</v>
      </c>
      <c r="Z621" s="6">
        <f>Z622</f>
        <v>0</v>
      </c>
      <c r="AA621" s="6">
        <f>AA622</f>
        <v>0</v>
      </c>
      <c r="AB621" s="6">
        <f t="shared" si="198"/>
        <v>4333</v>
      </c>
      <c r="AC621" s="6">
        <f>AC622</f>
        <v>0</v>
      </c>
      <c r="AD621" s="6">
        <f>AD622</f>
        <v>0</v>
      </c>
      <c r="AE621" s="6">
        <f t="shared" si="217"/>
        <v>4333</v>
      </c>
      <c r="AF621" s="6">
        <f>AF622</f>
        <v>0</v>
      </c>
      <c r="AG621" s="6">
        <f>AG622</f>
        <v>0</v>
      </c>
      <c r="AH621" s="6">
        <f t="shared" si="200"/>
        <v>4333</v>
      </c>
      <c r="AI621" s="6">
        <f>AI622</f>
        <v>0</v>
      </c>
      <c r="AJ621" s="6">
        <f>AJ622</f>
        <v>0</v>
      </c>
      <c r="AK621" s="6">
        <f t="shared" si="201"/>
        <v>4333</v>
      </c>
      <c r="AL621" s="131">
        <f>AL622</f>
        <v>0</v>
      </c>
      <c r="AM621" s="131">
        <f>AM622</f>
        <v>0</v>
      </c>
    </row>
    <row r="622" spans="1:39" ht="36" customHeight="1">
      <c r="A622" s="19" t="s">
        <v>392</v>
      </c>
      <c r="B622" s="23" t="s">
        <v>98</v>
      </c>
      <c r="C622" s="8" t="s">
        <v>48</v>
      </c>
      <c r="D622" s="8" t="s">
        <v>338</v>
      </c>
      <c r="E622" s="8" t="s">
        <v>110</v>
      </c>
      <c r="F622" s="6">
        <v>4333</v>
      </c>
      <c r="G622" s="6"/>
      <c r="H622" s="6">
        <f t="shared" si="216"/>
        <v>4333</v>
      </c>
      <c r="I622" s="6"/>
      <c r="J622" s="6">
        <f t="shared" si="208"/>
        <v>4333</v>
      </c>
      <c r="K622" s="6"/>
      <c r="L622" s="6"/>
      <c r="M622" s="6">
        <f t="shared" si="207"/>
        <v>4333</v>
      </c>
      <c r="N622" s="6"/>
      <c r="O622" s="6"/>
      <c r="P622" s="6">
        <f t="shared" si="183"/>
        <v>4333</v>
      </c>
      <c r="Q622" s="6"/>
      <c r="R622" s="6"/>
      <c r="S622" s="6">
        <f t="shared" si="220"/>
        <v>4333</v>
      </c>
      <c r="T622" s="6"/>
      <c r="U622" s="6"/>
      <c r="V622" s="6">
        <f t="shared" si="204"/>
        <v>4333</v>
      </c>
      <c r="W622" s="6"/>
      <c r="X622" s="6"/>
      <c r="Y622" s="6">
        <f t="shared" si="203"/>
        <v>4333</v>
      </c>
      <c r="Z622" s="6"/>
      <c r="AA622" s="6"/>
      <c r="AB622" s="6">
        <f t="shared" si="198"/>
        <v>4333</v>
      </c>
      <c r="AC622" s="6"/>
      <c r="AD622" s="6"/>
      <c r="AE622" s="6">
        <f t="shared" si="217"/>
        <v>4333</v>
      </c>
      <c r="AF622" s="6"/>
      <c r="AG622" s="6"/>
      <c r="AH622" s="6">
        <f t="shared" si="200"/>
        <v>4333</v>
      </c>
      <c r="AI622" s="6"/>
      <c r="AJ622" s="6"/>
      <c r="AK622" s="6">
        <f t="shared" si="201"/>
        <v>4333</v>
      </c>
      <c r="AL622" s="6"/>
      <c r="AM622" s="6"/>
    </row>
    <row r="623" spans="1:39" ht="63.75" customHeight="1">
      <c r="A623" s="178" t="s">
        <v>443</v>
      </c>
      <c r="B623" s="180" t="s">
        <v>98</v>
      </c>
      <c r="C623" s="181" t="s">
        <v>48</v>
      </c>
      <c r="D623" s="181" t="s">
        <v>159</v>
      </c>
      <c r="E623" s="181"/>
      <c r="F623" s="182">
        <f>F624+F629</f>
        <v>233.8</v>
      </c>
      <c r="G623" s="182">
        <f>G624+G628</f>
        <v>2016</v>
      </c>
      <c r="H623" s="182">
        <f t="shared" si="216"/>
        <v>2249.8000000000002</v>
      </c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</row>
    <row r="624" spans="1:39" ht="28.5" customHeight="1">
      <c r="A624" s="104" t="s">
        <v>408</v>
      </c>
      <c r="B624" s="23" t="s">
        <v>98</v>
      </c>
      <c r="C624" s="8" t="s">
        <v>48</v>
      </c>
      <c r="D624" s="8" t="s">
        <v>159</v>
      </c>
      <c r="E624" s="8"/>
      <c r="F624" s="131">
        <f>F626</f>
        <v>100.5</v>
      </c>
      <c r="G624" s="131">
        <f>G625+G627</f>
        <v>816</v>
      </c>
      <c r="H624" s="131">
        <f t="shared" si="216"/>
        <v>916.5</v>
      </c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</row>
    <row r="625" spans="1:39" ht="36" customHeight="1">
      <c r="A625" s="19" t="s">
        <v>409</v>
      </c>
      <c r="B625" s="23" t="s">
        <v>98</v>
      </c>
      <c r="C625" s="8" t="s">
        <v>48</v>
      </c>
      <c r="D625" s="8" t="s">
        <v>159</v>
      </c>
      <c r="E625" s="8" t="s">
        <v>110</v>
      </c>
      <c r="F625" s="6"/>
      <c r="G625" s="6">
        <v>800</v>
      </c>
      <c r="H625" s="6">
        <f t="shared" si="216"/>
        <v>800</v>
      </c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</row>
    <row r="626" spans="1:39" ht="36" customHeight="1">
      <c r="A626" s="19" t="s">
        <v>410</v>
      </c>
      <c r="B626" s="23" t="s">
        <v>98</v>
      </c>
      <c r="C626" s="8" t="s">
        <v>48</v>
      </c>
      <c r="D626" s="8" t="s">
        <v>159</v>
      </c>
      <c r="E626" s="8" t="s">
        <v>110</v>
      </c>
      <c r="F626" s="6">
        <v>100.5</v>
      </c>
      <c r="G626" s="6"/>
      <c r="H626" s="6">
        <f t="shared" si="216"/>
        <v>100.5</v>
      </c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</row>
    <row r="627" spans="1:39" ht="22.5" customHeight="1">
      <c r="A627" s="19" t="s">
        <v>411</v>
      </c>
      <c r="B627" s="23" t="s">
        <v>98</v>
      </c>
      <c r="C627" s="8" t="s">
        <v>48</v>
      </c>
      <c r="D627" s="8" t="s">
        <v>159</v>
      </c>
      <c r="E627" s="8" t="s">
        <v>110</v>
      </c>
      <c r="F627" s="6"/>
      <c r="G627" s="6">
        <v>16</v>
      </c>
      <c r="H627" s="6">
        <f t="shared" si="216"/>
        <v>16</v>
      </c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</row>
    <row r="628" spans="1:39" ht="33" customHeight="1">
      <c r="A628" s="19" t="s">
        <v>457</v>
      </c>
      <c r="B628" s="23" t="s">
        <v>98</v>
      </c>
      <c r="C628" s="8" t="s">
        <v>48</v>
      </c>
      <c r="D628" s="8" t="s">
        <v>159</v>
      </c>
      <c r="E628" s="8" t="s">
        <v>110</v>
      </c>
      <c r="F628" s="6"/>
      <c r="G628" s="6">
        <v>1200</v>
      </c>
      <c r="H628" s="6">
        <f t="shared" si="216"/>
        <v>1200</v>
      </c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</row>
    <row r="629" spans="1:39" ht="36.75" customHeight="1">
      <c r="A629" s="19" t="s">
        <v>458</v>
      </c>
      <c r="B629" s="23" t="s">
        <v>98</v>
      </c>
      <c r="C629" s="8" t="s">
        <v>48</v>
      </c>
      <c r="D629" s="8" t="s">
        <v>159</v>
      </c>
      <c r="E629" s="8" t="s">
        <v>110</v>
      </c>
      <c r="F629" s="6">
        <v>133.30000000000001</v>
      </c>
      <c r="G629" s="6"/>
      <c r="H629" s="6">
        <f t="shared" si="216"/>
        <v>133.30000000000001</v>
      </c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</row>
    <row r="630" spans="1:39" ht="22.5" customHeight="1">
      <c r="A630" s="158"/>
      <c r="B630" s="25"/>
      <c r="C630" s="8"/>
      <c r="D630" s="8"/>
      <c r="E630" s="8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</row>
    <row r="631" spans="1:39" ht="33.75" customHeight="1">
      <c r="A631" s="97" t="s">
        <v>292</v>
      </c>
      <c r="B631" s="82" t="s">
        <v>98</v>
      </c>
      <c r="C631" s="56" t="s">
        <v>106</v>
      </c>
      <c r="D631" s="56"/>
      <c r="E631" s="56"/>
      <c r="F631" s="130">
        <f>F632</f>
        <v>0</v>
      </c>
      <c r="G631" s="130">
        <f>G632+G635</f>
        <v>4918.3</v>
      </c>
      <c r="H631" s="130">
        <f t="shared" si="216"/>
        <v>4918.3</v>
      </c>
      <c r="I631" s="130" t="e">
        <f>#REF!</f>
        <v>#REF!</v>
      </c>
      <c r="J631" s="130" t="e">
        <f t="shared" si="208"/>
        <v>#REF!</v>
      </c>
      <c r="K631" s="130" t="e">
        <f>#REF!</f>
        <v>#REF!</v>
      </c>
      <c r="L631" s="130" t="e">
        <f>#REF!</f>
        <v>#REF!</v>
      </c>
      <c r="M631" s="130" t="e">
        <f t="shared" si="207"/>
        <v>#REF!</v>
      </c>
      <c r="N631" s="130" t="e">
        <f>#REF!</f>
        <v>#REF!</v>
      </c>
      <c r="O631" s="130" t="e">
        <f>#REF!</f>
        <v>#REF!</v>
      </c>
      <c r="P631" s="130" t="e">
        <f t="shared" si="183"/>
        <v>#REF!</v>
      </c>
      <c r="Q631" s="130" t="e">
        <f>#REF!</f>
        <v>#REF!</v>
      </c>
      <c r="R631" s="130" t="e">
        <f>#REF!</f>
        <v>#REF!</v>
      </c>
      <c r="S631" s="130" t="e">
        <f t="shared" si="220"/>
        <v>#REF!</v>
      </c>
      <c r="T631" s="130" t="e">
        <f>#REF!</f>
        <v>#REF!</v>
      </c>
      <c r="U631" s="130" t="e">
        <f>#REF!</f>
        <v>#REF!</v>
      </c>
      <c r="V631" s="130" t="e">
        <f t="shared" si="204"/>
        <v>#REF!</v>
      </c>
      <c r="W631" s="130" t="e">
        <f>#REF!</f>
        <v>#REF!</v>
      </c>
      <c r="X631" s="130" t="e">
        <f>#REF!</f>
        <v>#REF!</v>
      </c>
      <c r="Y631" s="130" t="e">
        <f t="shared" si="203"/>
        <v>#REF!</v>
      </c>
      <c r="Z631" s="130" t="e">
        <f>#REF!</f>
        <v>#REF!</v>
      </c>
      <c r="AA631" s="130" t="e">
        <f>#REF!</f>
        <v>#REF!</v>
      </c>
      <c r="AB631" s="130" t="e">
        <f t="shared" si="198"/>
        <v>#REF!</v>
      </c>
      <c r="AC631" s="130" t="e">
        <f>#REF!</f>
        <v>#REF!</v>
      </c>
      <c r="AD631" s="130" t="e">
        <f>#REF!</f>
        <v>#REF!</v>
      </c>
      <c r="AE631" s="130" t="e">
        <f t="shared" si="217"/>
        <v>#REF!</v>
      </c>
      <c r="AF631" s="130" t="e">
        <f>#REF!</f>
        <v>#REF!</v>
      </c>
      <c r="AG631" s="130" t="e">
        <f>#REF!</f>
        <v>#REF!</v>
      </c>
      <c r="AH631" s="130" t="e">
        <f t="shared" si="200"/>
        <v>#REF!</v>
      </c>
      <c r="AI631" s="130" t="e">
        <f>#REF!</f>
        <v>#REF!</v>
      </c>
      <c r="AJ631" s="130" t="e">
        <f>#REF!</f>
        <v>#REF!</v>
      </c>
      <c r="AK631" s="130" t="e">
        <f t="shared" si="201"/>
        <v>#REF!</v>
      </c>
      <c r="AL631" s="130">
        <f>AL632+AL635</f>
        <v>4454</v>
      </c>
      <c r="AM631" s="130">
        <f t="shared" ref="AM631" si="221">AM632+AM635</f>
        <v>4454</v>
      </c>
    </row>
    <row r="632" spans="1:39" ht="33.75" customHeight="1">
      <c r="A632" s="138" t="s">
        <v>378</v>
      </c>
      <c r="B632" s="23" t="s">
        <v>98</v>
      </c>
      <c r="C632" s="8" t="s">
        <v>106</v>
      </c>
      <c r="D632" s="8" t="s">
        <v>155</v>
      </c>
      <c r="E632" s="8"/>
      <c r="F632" s="131">
        <f>F634</f>
        <v>0</v>
      </c>
      <c r="G632" s="131">
        <f>G633+G634</f>
        <v>4643.3</v>
      </c>
      <c r="H632" s="130">
        <f t="shared" si="216"/>
        <v>4643.3</v>
      </c>
      <c r="I632" s="130"/>
      <c r="J632" s="130"/>
      <c r="K632" s="130"/>
      <c r="L632" s="130"/>
      <c r="M632" s="130"/>
      <c r="N632" s="130"/>
      <c r="O632" s="130"/>
      <c r="P632" s="130"/>
      <c r="Q632" s="130"/>
      <c r="R632" s="130"/>
      <c r="S632" s="130"/>
      <c r="T632" s="130"/>
      <c r="U632" s="130"/>
      <c r="V632" s="130"/>
      <c r="W632" s="130"/>
      <c r="X632" s="130"/>
      <c r="Y632" s="130"/>
      <c r="Z632" s="130"/>
      <c r="AA632" s="130"/>
      <c r="AB632" s="130"/>
      <c r="AC632" s="130"/>
      <c r="AD632" s="130"/>
      <c r="AE632" s="130"/>
      <c r="AF632" s="130"/>
      <c r="AG632" s="130"/>
      <c r="AH632" s="130"/>
      <c r="AI632" s="130"/>
      <c r="AJ632" s="130"/>
      <c r="AK632" s="130"/>
      <c r="AL632" s="131">
        <f t="shared" ref="AL632:AM632" si="222">AL633+AL634</f>
        <v>4179</v>
      </c>
      <c r="AM632" s="131">
        <f t="shared" si="222"/>
        <v>4179</v>
      </c>
    </row>
    <row r="633" spans="1:39" ht="33.75" customHeight="1">
      <c r="A633" s="19" t="s">
        <v>382</v>
      </c>
      <c r="B633" s="25" t="s">
        <v>98</v>
      </c>
      <c r="C633" s="8" t="s">
        <v>106</v>
      </c>
      <c r="D633" s="254" t="s">
        <v>407</v>
      </c>
      <c r="E633" s="8" t="s">
        <v>110</v>
      </c>
      <c r="F633" s="130"/>
      <c r="G633" s="154">
        <v>4179</v>
      </c>
      <c r="H633" s="130">
        <f t="shared" si="216"/>
        <v>4179</v>
      </c>
      <c r="I633" s="130"/>
      <c r="J633" s="130"/>
      <c r="K633" s="130"/>
      <c r="L633" s="130"/>
      <c r="M633" s="130"/>
      <c r="N633" s="130"/>
      <c r="O633" s="130"/>
      <c r="P633" s="130"/>
      <c r="Q633" s="130"/>
      <c r="R633" s="130"/>
      <c r="S633" s="130"/>
      <c r="T633" s="130"/>
      <c r="U633" s="130"/>
      <c r="V633" s="130"/>
      <c r="W633" s="130"/>
      <c r="X633" s="130"/>
      <c r="Y633" s="130"/>
      <c r="Z633" s="130"/>
      <c r="AA633" s="130"/>
      <c r="AB633" s="130"/>
      <c r="AC633" s="130"/>
      <c r="AD633" s="130"/>
      <c r="AE633" s="130"/>
      <c r="AF633" s="130"/>
      <c r="AG633" s="130"/>
      <c r="AH633" s="130"/>
      <c r="AI633" s="130"/>
      <c r="AJ633" s="130"/>
      <c r="AK633" s="130"/>
      <c r="AL633" s="154">
        <v>4179</v>
      </c>
      <c r="AM633" s="154">
        <v>4179</v>
      </c>
    </row>
    <row r="634" spans="1:39" ht="33.75" customHeight="1">
      <c r="A634" s="19" t="s">
        <v>381</v>
      </c>
      <c r="B634" s="25" t="s">
        <v>98</v>
      </c>
      <c r="C634" s="8" t="s">
        <v>106</v>
      </c>
      <c r="D634" s="254" t="s">
        <v>407</v>
      </c>
      <c r="E634" s="8" t="s">
        <v>110</v>
      </c>
      <c r="F634" s="6"/>
      <c r="G634" s="31">
        <v>464.3</v>
      </c>
      <c r="H634" s="26">
        <f t="shared" si="216"/>
        <v>464.3</v>
      </c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31"/>
      <c r="AM634" s="31"/>
    </row>
    <row r="635" spans="1:39" ht="33.75" customHeight="1">
      <c r="A635" s="138" t="s">
        <v>278</v>
      </c>
      <c r="B635" s="23" t="s">
        <v>98</v>
      </c>
      <c r="C635" s="8" t="s">
        <v>106</v>
      </c>
      <c r="D635" s="8" t="s">
        <v>337</v>
      </c>
      <c r="E635" s="8"/>
      <c r="F635" s="131">
        <f>F636</f>
        <v>0</v>
      </c>
      <c r="G635" s="131">
        <f>G636</f>
        <v>275</v>
      </c>
      <c r="H635" s="131">
        <f t="shared" si="216"/>
        <v>275</v>
      </c>
      <c r="I635" s="6">
        <f t="shared" ref="I635:K635" si="223">I636</f>
        <v>0</v>
      </c>
      <c r="J635" s="6">
        <f t="shared" si="208"/>
        <v>275</v>
      </c>
      <c r="K635" s="6">
        <f t="shared" si="223"/>
        <v>0</v>
      </c>
      <c r="L635" s="6">
        <f>L636</f>
        <v>0</v>
      </c>
      <c r="M635" s="6">
        <f t="shared" si="207"/>
        <v>275</v>
      </c>
      <c r="N635" s="6">
        <f t="shared" ref="N635:O635" si="224">N636</f>
        <v>0</v>
      </c>
      <c r="O635" s="6">
        <f t="shared" si="224"/>
        <v>0</v>
      </c>
      <c r="P635" s="6">
        <f t="shared" ref="P635:P666" si="225">M635+N635+O635</f>
        <v>275</v>
      </c>
      <c r="Q635" s="6">
        <f t="shared" ref="Q635:R635" si="226">Q636</f>
        <v>0</v>
      </c>
      <c r="R635" s="6">
        <f t="shared" si="226"/>
        <v>0</v>
      </c>
      <c r="S635" s="6">
        <f t="shared" si="220"/>
        <v>275</v>
      </c>
      <c r="T635" s="6">
        <f t="shared" ref="T635:U635" si="227">T636</f>
        <v>0</v>
      </c>
      <c r="U635" s="6">
        <f t="shared" si="227"/>
        <v>0</v>
      </c>
      <c r="V635" s="6">
        <f t="shared" si="204"/>
        <v>275</v>
      </c>
      <c r="W635" s="6">
        <f t="shared" ref="W635:X635" si="228">W636</f>
        <v>0</v>
      </c>
      <c r="X635" s="6">
        <f t="shared" si="228"/>
        <v>0</v>
      </c>
      <c r="Y635" s="6">
        <f t="shared" si="203"/>
        <v>275</v>
      </c>
      <c r="Z635" s="6">
        <f t="shared" ref="Z635:AA635" si="229">Z636</f>
        <v>0</v>
      </c>
      <c r="AA635" s="6">
        <f t="shared" si="229"/>
        <v>0</v>
      </c>
      <c r="AB635" s="6">
        <f t="shared" si="198"/>
        <v>275</v>
      </c>
      <c r="AC635" s="6">
        <f t="shared" ref="AC635:AD635" si="230">AC636</f>
        <v>0</v>
      </c>
      <c r="AD635" s="6">
        <f t="shared" si="230"/>
        <v>0</v>
      </c>
      <c r="AE635" s="6">
        <f t="shared" si="217"/>
        <v>275</v>
      </c>
      <c r="AF635" s="6">
        <f t="shared" ref="AF635:AJ635" si="231">AF636</f>
        <v>0</v>
      </c>
      <c r="AG635" s="6">
        <f t="shared" si="231"/>
        <v>0</v>
      </c>
      <c r="AH635" s="6">
        <f t="shared" si="200"/>
        <v>275</v>
      </c>
      <c r="AI635" s="6">
        <f t="shared" si="231"/>
        <v>0</v>
      </c>
      <c r="AJ635" s="6">
        <f t="shared" si="231"/>
        <v>0</v>
      </c>
      <c r="AK635" s="6">
        <f t="shared" si="201"/>
        <v>275</v>
      </c>
      <c r="AL635" s="131">
        <f t="shared" ref="AL635:AM635" si="232">AL636</f>
        <v>275</v>
      </c>
      <c r="AM635" s="131">
        <f t="shared" si="232"/>
        <v>275</v>
      </c>
    </row>
    <row r="636" spans="1:39" ht="33.75" customHeight="1">
      <c r="A636" s="19" t="s">
        <v>109</v>
      </c>
      <c r="B636" s="25" t="s">
        <v>98</v>
      </c>
      <c r="C636" s="8" t="s">
        <v>106</v>
      </c>
      <c r="D636" s="8" t="s">
        <v>337</v>
      </c>
      <c r="E636" s="8" t="s">
        <v>110</v>
      </c>
      <c r="F636" s="6"/>
      <c r="G636" s="6">
        <v>275</v>
      </c>
      <c r="H636" s="6">
        <f t="shared" si="216"/>
        <v>275</v>
      </c>
      <c r="I636" s="103"/>
      <c r="J636" s="6">
        <f t="shared" si="208"/>
        <v>275</v>
      </c>
      <c r="K636" s="103"/>
      <c r="L636" s="103"/>
      <c r="M636" s="6">
        <f t="shared" si="207"/>
        <v>275</v>
      </c>
      <c r="N636" s="103"/>
      <c r="O636" s="103"/>
      <c r="P636" s="6">
        <f t="shared" si="225"/>
        <v>275</v>
      </c>
      <c r="Q636" s="103"/>
      <c r="R636" s="103"/>
      <c r="S636" s="6">
        <f t="shared" si="220"/>
        <v>275</v>
      </c>
      <c r="T636" s="103"/>
      <c r="U636" s="103"/>
      <c r="V636" s="6">
        <f t="shared" si="204"/>
        <v>275</v>
      </c>
      <c r="W636" s="103"/>
      <c r="X636" s="31"/>
      <c r="Y636" s="6">
        <f t="shared" si="203"/>
        <v>275</v>
      </c>
      <c r="Z636" s="103"/>
      <c r="AA636" s="103"/>
      <c r="AB636" s="6">
        <f t="shared" si="198"/>
        <v>275</v>
      </c>
      <c r="AC636" s="103"/>
      <c r="AD636" s="103"/>
      <c r="AE636" s="6">
        <f t="shared" si="217"/>
        <v>275</v>
      </c>
      <c r="AF636" s="103"/>
      <c r="AG636" s="103"/>
      <c r="AH636" s="6">
        <f t="shared" si="200"/>
        <v>275</v>
      </c>
      <c r="AI636" s="103"/>
      <c r="AJ636" s="103"/>
      <c r="AK636" s="6">
        <f t="shared" si="201"/>
        <v>275</v>
      </c>
      <c r="AL636" s="31">
        <v>275</v>
      </c>
      <c r="AM636" s="31">
        <v>275</v>
      </c>
    </row>
    <row r="637" spans="1:39" ht="21" customHeight="1">
      <c r="A637" s="19"/>
      <c r="B637" s="25"/>
      <c r="C637" s="8"/>
      <c r="D637" s="8"/>
      <c r="E637" s="8"/>
      <c r="F637" s="6"/>
      <c r="G637" s="6"/>
      <c r="H637" s="6">
        <f t="shared" si="216"/>
        <v>0</v>
      </c>
      <c r="I637" s="6"/>
      <c r="J637" s="6">
        <f t="shared" si="208"/>
        <v>0</v>
      </c>
      <c r="K637" s="6"/>
      <c r="L637" s="6"/>
      <c r="M637" s="6">
        <f t="shared" si="207"/>
        <v>0</v>
      </c>
      <c r="N637" s="6"/>
      <c r="O637" s="6"/>
      <c r="P637" s="6">
        <f t="shared" si="225"/>
        <v>0</v>
      </c>
      <c r="Q637" s="6"/>
      <c r="R637" s="6"/>
      <c r="S637" s="6">
        <f t="shared" si="220"/>
        <v>0</v>
      </c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</row>
    <row r="638" spans="1:39" s="53" customFormat="1" ht="33.75" customHeight="1">
      <c r="A638" s="104" t="s">
        <v>111</v>
      </c>
      <c r="B638" s="115" t="s">
        <v>98</v>
      </c>
      <c r="C638" s="59" t="s">
        <v>60</v>
      </c>
      <c r="D638" s="59"/>
      <c r="E638" s="59"/>
      <c r="F638" s="129"/>
      <c r="G638" s="129">
        <f>G639</f>
        <v>1536.1</v>
      </c>
      <c r="H638" s="131">
        <f t="shared" si="216"/>
        <v>1536.1</v>
      </c>
      <c r="I638" s="129">
        <f t="shared" ref="I638:L639" si="233">I639</f>
        <v>0</v>
      </c>
      <c r="J638" s="129">
        <f t="shared" si="208"/>
        <v>1536.1</v>
      </c>
      <c r="K638" s="129">
        <f t="shared" si="233"/>
        <v>0</v>
      </c>
      <c r="L638" s="129">
        <f t="shared" si="233"/>
        <v>0</v>
      </c>
      <c r="M638" s="129">
        <f t="shared" si="207"/>
        <v>1536.1</v>
      </c>
      <c r="N638" s="129">
        <f>N639</f>
        <v>0</v>
      </c>
      <c r="O638" s="129">
        <f>O639</f>
        <v>0</v>
      </c>
      <c r="P638" s="129">
        <f t="shared" si="225"/>
        <v>1536.1</v>
      </c>
      <c r="Q638" s="129">
        <f>Q639</f>
        <v>0</v>
      </c>
      <c r="R638" s="129">
        <f>R639</f>
        <v>0</v>
      </c>
      <c r="S638" s="129">
        <f t="shared" si="220"/>
        <v>1536.1</v>
      </c>
      <c r="T638" s="129">
        <f>T639</f>
        <v>0</v>
      </c>
      <c r="U638" s="129">
        <f>U639</f>
        <v>0</v>
      </c>
      <c r="V638" s="129">
        <f t="shared" si="204"/>
        <v>1536.1</v>
      </c>
      <c r="W638" s="129">
        <f>W639</f>
        <v>0</v>
      </c>
      <c r="X638" s="129">
        <f>X639</f>
        <v>0</v>
      </c>
      <c r="Y638" s="129">
        <f t="shared" si="203"/>
        <v>1536.1</v>
      </c>
      <c r="Z638" s="129">
        <f>Z639</f>
        <v>0</v>
      </c>
      <c r="AA638" s="129">
        <f>AA639</f>
        <v>0</v>
      </c>
      <c r="AB638" s="129">
        <f t="shared" si="198"/>
        <v>1536.1</v>
      </c>
      <c r="AC638" s="129">
        <f>AC639</f>
        <v>0</v>
      </c>
      <c r="AD638" s="129">
        <f>AD639</f>
        <v>0</v>
      </c>
      <c r="AE638" s="129">
        <f t="shared" ref="AE638:AE645" si="234">AB638+AC638+AD638</f>
        <v>1536.1</v>
      </c>
      <c r="AF638" s="129">
        <f>AF639</f>
        <v>0</v>
      </c>
      <c r="AG638" s="129">
        <f>AG639</f>
        <v>0</v>
      </c>
      <c r="AH638" s="129">
        <f t="shared" si="200"/>
        <v>1536.1</v>
      </c>
      <c r="AI638" s="129">
        <f>AI639</f>
        <v>0</v>
      </c>
      <c r="AJ638" s="129">
        <f>AJ639</f>
        <v>0</v>
      </c>
      <c r="AK638" s="129">
        <f t="shared" si="201"/>
        <v>1536.1</v>
      </c>
      <c r="AL638" s="129">
        <f>AL639</f>
        <v>0</v>
      </c>
      <c r="AM638" s="129">
        <f>AM639</f>
        <v>0</v>
      </c>
    </row>
    <row r="639" spans="1:39" ht="33.75" customHeight="1">
      <c r="A639" s="19" t="s">
        <v>61</v>
      </c>
      <c r="B639" s="25" t="s">
        <v>98</v>
      </c>
      <c r="C639" s="8" t="s">
        <v>62</v>
      </c>
      <c r="D639" s="4" t="s">
        <v>155</v>
      </c>
      <c r="E639" s="8"/>
      <c r="F639" s="131"/>
      <c r="G639" s="131">
        <f>G640</f>
        <v>1536.1</v>
      </c>
      <c r="H639" s="131">
        <f t="shared" si="216"/>
        <v>1536.1</v>
      </c>
      <c r="I639" s="131">
        <f t="shared" si="233"/>
        <v>0</v>
      </c>
      <c r="J639" s="131">
        <f t="shared" si="208"/>
        <v>1536.1</v>
      </c>
      <c r="K639" s="131">
        <f t="shared" si="233"/>
        <v>0</v>
      </c>
      <c r="L639" s="131">
        <f t="shared" si="233"/>
        <v>0</v>
      </c>
      <c r="M639" s="131">
        <f t="shared" si="207"/>
        <v>1536.1</v>
      </c>
      <c r="N639" s="131">
        <f>N640+N644</f>
        <v>0</v>
      </c>
      <c r="O639" s="131">
        <f>O640</f>
        <v>0</v>
      </c>
      <c r="P639" s="131">
        <f t="shared" si="225"/>
        <v>1536.1</v>
      </c>
      <c r="Q639" s="131">
        <f>Q640</f>
        <v>0</v>
      </c>
      <c r="R639" s="131">
        <f>R640</f>
        <v>0</v>
      </c>
      <c r="S639" s="131">
        <f t="shared" si="220"/>
        <v>1536.1</v>
      </c>
      <c r="T639" s="131">
        <f>T640</f>
        <v>0</v>
      </c>
      <c r="U639" s="131">
        <f>U640</f>
        <v>0</v>
      </c>
      <c r="V639" s="131">
        <f t="shared" si="204"/>
        <v>1536.1</v>
      </c>
      <c r="W639" s="131">
        <f>W640</f>
        <v>0</v>
      </c>
      <c r="X639" s="131">
        <f>X640</f>
        <v>0</v>
      </c>
      <c r="Y639" s="131">
        <f t="shared" si="203"/>
        <v>1536.1</v>
      </c>
      <c r="Z639" s="131">
        <f>Z644</f>
        <v>0</v>
      </c>
      <c r="AA639" s="131">
        <f>AA640</f>
        <v>0</v>
      </c>
      <c r="AB639" s="131">
        <f t="shared" si="198"/>
        <v>1536.1</v>
      </c>
      <c r="AC639" s="131">
        <f>AC640</f>
        <v>0</v>
      </c>
      <c r="AD639" s="131">
        <f>AD640</f>
        <v>0</v>
      </c>
      <c r="AE639" s="131">
        <f t="shared" si="234"/>
        <v>1536.1</v>
      </c>
      <c r="AF639" s="131">
        <f>AF640</f>
        <v>0</v>
      </c>
      <c r="AG639" s="131">
        <f>AG640</f>
        <v>0</v>
      </c>
      <c r="AH639" s="131">
        <f t="shared" si="200"/>
        <v>1536.1</v>
      </c>
      <c r="AI639" s="131">
        <f>AI640+AI645</f>
        <v>0</v>
      </c>
      <c r="AJ639" s="131">
        <f>AJ640</f>
        <v>0</v>
      </c>
      <c r="AK639" s="131">
        <f t="shared" si="201"/>
        <v>1536.1</v>
      </c>
      <c r="AL639" s="131">
        <f>AL640</f>
        <v>0</v>
      </c>
      <c r="AM639" s="131">
        <f>AM640+AM644</f>
        <v>0</v>
      </c>
    </row>
    <row r="640" spans="1:39" ht="33.75" customHeight="1">
      <c r="A640" s="104" t="s">
        <v>408</v>
      </c>
      <c r="B640" s="23" t="s">
        <v>98</v>
      </c>
      <c r="C640" s="8" t="s">
        <v>62</v>
      </c>
      <c r="D640" s="4" t="s">
        <v>155</v>
      </c>
      <c r="E640" s="8"/>
      <c r="F640" s="274"/>
      <c r="G640" s="275">
        <f>G641+G642+G643</f>
        <v>1536.1</v>
      </c>
      <c r="H640" s="131">
        <f t="shared" si="216"/>
        <v>1536.1</v>
      </c>
      <c r="I640" s="131">
        <f>I641+I642</f>
        <v>0</v>
      </c>
      <c r="J640" s="131">
        <f t="shared" si="208"/>
        <v>1536.1</v>
      </c>
      <c r="K640" s="131">
        <f>K641+K642</f>
        <v>0</v>
      </c>
      <c r="L640" s="131">
        <f>L641+L642</f>
        <v>0</v>
      </c>
      <c r="M640" s="131">
        <f t="shared" si="207"/>
        <v>1536.1</v>
      </c>
      <c r="N640" s="131">
        <f>N641+N642</f>
        <v>0</v>
      </c>
      <c r="O640" s="131">
        <f>O641+O642</f>
        <v>0</v>
      </c>
      <c r="P640" s="131">
        <f t="shared" si="225"/>
        <v>1536.1</v>
      </c>
      <c r="Q640" s="131">
        <f>Q641+Q642</f>
        <v>0</v>
      </c>
      <c r="R640" s="131">
        <f>R641+R642</f>
        <v>0</v>
      </c>
      <c r="S640" s="131">
        <f t="shared" si="220"/>
        <v>1536.1</v>
      </c>
      <c r="T640" s="131">
        <f>T641+T642</f>
        <v>0</v>
      </c>
      <c r="U640" s="131">
        <f>U641+U642</f>
        <v>0</v>
      </c>
      <c r="V640" s="131">
        <f t="shared" si="204"/>
        <v>1536.1</v>
      </c>
      <c r="W640" s="131">
        <f>W641+W642</f>
        <v>0</v>
      </c>
      <c r="X640" s="131">
        <f>X641+X642</f>
        <v>0</v>
      </c>
      <c r="Y640" s="131">
        <f t="shared" si="203"/>
        <v>1536.1</v>
      </c>
      <c r="Z640" s="131">
        <f>Z641</f>
        <v>0</v>
      </c>
      <c r="AA640" s="131">
        <f>AA641+AA642</f>
        <v>0</v>
      </c>
      <c r="AB640" s="131">
        <f t="shared" si="198"/>
        <v>1536.1</v>
      </c>
      <c r="AC640" s="131">
        <f>AC641+AC642</f>
        <v>0</v>
      </c>
      <c r="AD640" s="131">
        <f>AD641+AD642</f>
        <v>0</v>
      </c>
      <c r="AE640" s="131">
        <f t="shared" si="234"/>
        <v>1536.1</v>
      </c>
      <c r="AF640" s="131">
        <f>AF641+AF642</f>
        <v>0</v>
      </c>
      <c r="AG640" s="131">
        <f>AG641+AG642</f>
        <v>0</v>
      </c>
      <c r="AH640" s="131">
        <f t="shared" si="200"/>
        <v>1536.1</v>
      </c>
      <c r="AI640" s="131">
        <f>AI641+AI642</f>
        <v>0</v>
      </c>
      <c r="AJ640" s="131">
        <f>AJ641+AJ642</f>
        <v>0</v>
      </c>
      <c r="AK640" s="131">
        <f t="shared" si="201"/>
        <v>1536.1</v>
      </c>
      <c r="AL640" s="131">
        <f>AL641+AL642</f>
        <v>0</v>
      </c>
      <c r="AM640" s="131">
        <f>AM641+AM642</f>
        <v>0</v>
      </c>
    </row>
    <row r="641" spans="1:39" ht="33.75" customHeight="1">
      <c r="A641" s="19" t="s">
        <v>409</v>
      </c>
      <c r="B641" s="23" t="s">
        <v>98</v>
      </c>
      <c r="C641" s="8" t="s">
        <v>62</v>
      </c>
      <c r="D641" s="4" t="s">
        <v>155</v>
      </c>
      <c r="E641" s="8" t="s">
        <v>110</v>
      </c>
      <c r="F641" s="29"/>
      <c r="G641" s="28">
        <v>1353.6</v>
      </c>
      <c r="H641" s="6">
        <f t="shared" si="216"/>
        <v>1353.6</v>
      </c>
      <c r="I641" s="6"/>
      <c r="J641" s="6">
        <f t="shared" si="208"/>
        <v>1353.6</v>
      </c>
      <c r="K641" s="6"/>
      <c r="L641" s="6"/>
      <c r="M641" s="6">
        <f t="shared" si="207"/>
        <v>1353.6</v>
      </c>
      <c r="N641" s="6"/>
      <c r="O641" s="6"/>
      <c r="P641" s="6">
        <f t="shared" si="225"/>
        <v>1353.6</v>
      </c>
      <c r="Q641" s="6"/>
      <c r="R641" s="6"/>
      <c r="S641" s="6">
        <f t="shared" si="220"/>
        <v>1353.6</v>
      </c>
      <c r="T641" s="6"/>
      <c r="U641" s="6"/>
      <c r="V641" s="6">
        <f t="shared" si="204"/>
        <v>1353.6</v>
      </c>
      <c r="W641" s="6"/>
      <c r="X641" s="6"/>
      <c r="Y641" s="6">
        <f t="shared" si="203"/>
        <v>1353.6</v>
      </c>
      <c r="Z641" s="6"/>
      <c r="AA641" s="6"/>
      <c r="AB641" s="6">
        <f t="shared" si="198"/>
        <v>1353.6</v>
      </c>
      <c r="AC641" s="6"/>
      <c r="AD641" s="6"/>
      <c r="AE641" s="6">
        <f t="shared" si="234"/>
        <v>1353.6</v>
      </c>
      <c r="AF641" s="6"/>
      <c r="AG641" s="6"/>
      <c r="AH641" s="6">
        <f t="shared" si="200"/>
        <v>1353.6</v>
      </c>
      <c r="AI641" s="6"/>
      <c r="AJ641" s="6"/>
      <c r="AK641" s="6">
        <f t="shared" si="201"/>
        <v>1353.6</v>
      </c>
      <c r="AL641" s="6"/>
      <c r="AM641" s="6"/>
    </row>
    <row r="642" spans="1:39" ht="33.75" customHeight="1">
      <c r="A642" s="19" t="s">
        <v>410</v>
      </c>
      <c r="B642" s="23" t="s">
        <v>98</v>
      </c>
      <c r="C642" s="8" t="s">
        <v>62</v>
      </c>
      <c r="D642" s="4" t="s">
        <v>155</v>
      </c>
      <c r="E642" s="8" t="s">
        <v>110</v>
      </c>
      <c r="F642" s="29"/>
      <c r="G642" s="28">
        <v>155.4</v>
      </c>
      <c r="H642" s="6">
        <f t="shared" si="216"/>
        <v>155.4</v>
      </c>
      <c r="I642" s="6"/>
      <c r="J642" s="6">
        <f t="shared" si="208"/>
        <v>155.4</v>
      </c>
      <c r="K642" s="6"/>
      <c r="L642" s="6"/>
      <c r="M642" s="6">
        <f t="shared" si="207"/>
        <v>155.4</v>
      </c>
      <c r="N642" s="6"/>
      <c r="O642" s="6"/>
      <c r="P642" s="6">
        <f t="shared" si="225"/>
        <v>155.4</v>
      </c>
      <c r="Q642" s="6"/>
      <c r="R642" s="6"/>
      <c r="S642" s="6">
        <f t="shared" si="220"/>
        <v>155.4</v>
      </c>
      <c r="T642" s="6"/>
      <c r="U642" s="6"/>
      <c r="V642" s="6">
        <f t="shared" si="204"/>
        <v>155.4</v>
      </c>
      <c r="W642" s="6"/>
      <c r="X642" s="6"/>
      <c r="Y642" s="6">
        <f t="shared" si="203"/>
        <v>155.4</v>
      </c>
      <c r="Z642" s="29"/>
      <c r="AA642" s="6"/>
      <c r="AB642" s="6">
        <f t="shared" si="198"/>
        <v>155.4</v>
      </c>
      <c r="AC642" s="6"/>
      <c r="AD642" s="6"/>
      <c r="AE642" s="6">
        <f t="shared" si="234"/>
        <v>155.4</v>
      </c>
      <c r="AF642" s="6"/>
      <c r="AG642" s="6"/>
      <c r="AH642" s="6">
        <f t="shared" si="200"/>
        <v>155.4</v>
      </c>
      <c r="AI642" s="6"/>
      <c r="AJ642" s="6"/>
      <c r="AK642" s="6">
        <f t="shared" si="201"/>
        <v>155.4</v>
      </c>
      <c r="AL642" s="6"/>
      <c r="AM642" s="6"/>
    </row>
    <row r="643" spans="1:39" ht="33.75" customHeight="1">
      <c r="A643" s="19" t="s">
        <v>411</v>
      </c>
      <c r="B643" s="23" t="s">
        <v>98</v>
      </c>
      <c r="C643" s="8" t="s">
        <v>62</v>
      </c>
      <c r="D643" s="4" t="s">
        <v>155</v>
      </c>
      <c r="E643" s="8" t="s">
        <v>110</v>
      </c>
      <c r="F643" s="29"/>
      <c r="G643" s="28">
        <v>27.1</v>
      </c>
      <c r="H643" s="6">
        <f t="shared" si="216"/>
        <v>27.1</v>
      </c>
      <c r="I643" s="6"/>
      <c r="J643" s="6">
        <f t="shared" si="208"/>
        <v>27.1</v>
      </c>
      <c r="K643" s="6"/>
      <c r="L643" s="6"/>
      <c r="M643" s="6">
        <f t="shared" si="207"/>
        <v>27.1</v>
      </c>
      <c r="N643" s="6"/>
      <c r="O643" s="6"/>
      <c r="P643" s="6"/>
      <c r="Q643" s="6"/>
      <c r="R643" s="6"/>
      <c r="S643" s="6"/>
      <c r="T643" s="6"/>
      <c r="U643" s="6"/>
      <c r="V643" s="6">
        <f t="shared" si="204"/>
        <v>0</v>
      </c>
      <c r="W643" s="6"/>
      <c r="X643" s="6"/>
      <c r="Y643" s="6">
        <f t="shared" si="203"/>
        <v>0</v>
      </c>
      <c r="Z643" s="29"/>
      <c r="AA643" s="6"/>
      <c r="AB643" s="6">
        <f t="shared" si="198"/>
        <v>0</v>
      </c>
      <c r="AC643" s="6"/>
      <c r="AD643" s="6"/>
      <c r="AE643" s="6">
        <f t="shared" si="234"/>
        <v>0</v>
      </c>
      <c r="AF643" s="6"/>
      <c r="AG643" s="6"/>
      <c r="AH643" s="6">
        <f t="shared" si="200"/>
        <v>0</v>
      </c>
      <c r="AI643" s="6"/>
      <c r="AJ643" s="6"/>
      <c r="AK643" s="6">
        <f t="shared" si="201"/>
        <v>0</v>
      </c>
      <c r="AL643" s="6"/>
      <c r="AM643" s="6"/>
    </row>
    <row r="644" spans="1:39" ht="33.75" hidden="1" customHeight="1">
      <c r="A644" s="1" t="s">
        <v>123</v>
      </c>
      <c r="B644" s="25" t="s">
        <v>98</v>
      </c>
      <c r="C644" s="4" t="s">
        <v>62</v>
      </c>
      <c r="D644" s="12" t="s">
        <v>155</v>
      </c>
      <c r="E644" s="20"/>
      <c r="F644" s="29"/>
      <c r="G644" s="29"/>
      <c r="H644" s="6">
        <f t="shared" si="216"/>
        <v>0</v>
      </c>
      <c r="I644" s="6"/>
      <c r="J644" s="6">
        <f t="shared" si="208"/>
        <v>0</v>
      </c>
      <c r="K644" s="6"/>
      <c r="L644" s="6"/>
      <c r="M644" s="6">
        <f t="shared" si="207"/>
        <v>0</v>
      </c>
      <c r="N644" s="6">
        <f>N645</f>
        <v>0</v>
      </c>
      <c r="O644" s="6"/>
      <c r="P644" s="6">
        <f t="shared" si="225"/>
        <v>0</v>
      </c>
      <c r="Q644" s="6"/>
      <c r="R644" s="6"/>
      <c r="S644" s="6">
        <f t="shared" si="220"/>
        <v>0</v>
      </c>
      <c r="T644" s="6"/>
      <c r="U644" s="6"/>
      <c r="V644" s="6">
        <f t="shared" si="204"/>
        <v>0</v>
      </c>
      <c r="W644" s="6"/>
      <c r="X644" s="6"/>
      <c r="Y644" s="6">
        <f t="shared" si="203"/>
        <v>0</v>
      </c>
      <c r="Z644" s="29">
        <f>Z645</f>
        <v>0</v>
      </c>
      <c r="AA644" s="6"/>
      <c r="AB644" s="6">
        <f t="shared" si="198"/>
        <v>0</v>
      </c>
      <c r="AC644" s="6"/>
      <c r="AD644" s="6"/>
      <c r="AE644" s="6">
        <f t="shared" si="234"/>
        <v>0</v>
      </c>
      <c r="AF644" s="6"/>
      <c r="AG644" s="6"/>
      <c r="AH644" s="6">
        <f t="shared" si="200"/>
        <v>0</v>
      </c>
      <c r="AI644" s="6"/>
      <c r="AJ644" s="6"/>
      <c r="AK644" s="6">
        <f t="shared" si="201"/>
        <v>0</v>
      </c>
      <c r="AL644" s="6"/>
      <c r="AM644" s="6">
        <f>AM645+AM647</f>
        <v>0</v>
      </c>
    </row>
    <row r="645" spans="1:39" ht="33.75" hidden="1" customHeight="1">
      <c r="A645" s="5" t="s">
        <v>203</v>
      </c>
      <c r="B645" s="25" t="s">
        <v>98</v>
      </c>
      <c r="C645" s="12" t="s">
        <v>62</v>
      </c>
      <c r="D645" s="12" t="s">
        <v>180</v>
      </c>
      <c r="E645" s="15"/>
      <c r="F645" s="220"/>
      <c r="G645" s="220"/>
      <c r="H645" s="6">
        <f t="shared" si="216"/>
        <v>0</v>
      </c>
      <c r="I645" s="6"/>
      <c r="J645" s="6">
        <f t="shared" si="208"/>
        <v>0</v>
      </c>
      <c r="K645" s="6"/>
      <c r="L645" s="6"/>
      <c r="M645" s="6">
        <f t="shared" si="207"/>
        <v>0</v>
      </c>
      <c r="N645" s="6">
        <f>N646</f>
        <v>0</v>
      </c>
      <c r="O645" s="6"/>
      <c r="P645" s="6">
        <f t="shared" si="225"/>
        <v>0</v>
      </c>
      <c r="Q645" s="6"/>
      <c r="R645" s="6"/>
      <c r="S645" s="6">
        <f t="shared" si="220"/>
        <v>0</v>
      </c>
      <c r="T645" s="6"/>
      <c r="U645" s="6"/>
      <c r="V645" s="6">
        <f t="shared" si="204"/>
        <v>0</v>
      </c>
      <c r="W645" s="6"/>
      <c r="X645" s="6"/>
      <c r="Y645" s="6">
        <f t="shared" si="203"/>
        <v>0</v>
      </c>
      <c r="Z645" s="29">
        <f>Z646</f>
        <v>0</v>
      </c>
      <c r="AA645" s="6"/>
      <c r="AB645" s="6">
        <f t="shared" si="198"/>
        <v>0</v>
      </c>
      <c r="AC645" s="6"/>
      <c r="AD645" s="6"/>
      <c r="AE645" s="6">
        <f t="shared" si="234"/>
        <v>0</v>
      </c>
      <c r="AF645" s="6"/>
      <c r="AG645" s="6"/>
      <c r="AH645" s="6">
        <f t="shared" si="200"/>
        <v>0</v>
      </c>
      <c r="AI645" s="6">
        <f>AI646</f>
        <v>0</v>
      </c>
      <c r="AJ645" s="6"/>
      <c r="AK645" s="6">
        <f t="shared" si="201"/>
        <v>0</v>
      </c>
      <c r="AL645" s="6"/>
      <c r="AM645" s="6"/>
    </row>
    <row r="646" spans="1:39" ht="33.75" hidden="1" customHeight="1">
      <c r="A646" s="14" t="s">
        <v>109</v>
      </c>
      <c r="B646" s="25" t="s">
        <v>98</v>
      </c>
      <c r="C646" s="15" t="s">
        <v>62</v>
      </c>
      <c r="D646" s="12" t="s">
        <v>180</v>
      </c>
      <c r="E646" s="15" t="s">
        <v>110</v>
      </c>
      <c r="F646" s="220"/>
      <c r="G646" s="220"/>
      <c r="H646" s="6">
        <f t="shared" si="216"/>
        <v>0</v>
      </c>
      <c r="I646" s="6"/>
      <c r="J646" s="6">
        <f t="shared" si="208"/>
        <v>0</v>
      </c>
      <c r="K646" s="6"/>
      <c r="L646" s="6"/>
      <c r="M646" s="6">
        <f t="shared" si="207"/>
        <v>0</v>
      </c>
      <c r="N646" s="6"/>
      <c r="O646" s="6"/>
      <c r="P646" s="6">
        <f t="shared" si="225"/>
        <v>0</v>
      </c>
      <c r="Q646" s="6"/>
      <c r="R646" s="6"/>
      <c r="S646" s="6">
        <f t="shared" si="220"/>
        <v>0</v>
      </c>
      <c r="T646" s="6"/>
      <c r="U646" s="6"/>
      <c r="V646" s="6">
        <f t="shared" si="204"/>
        <v>0</v>
      </c>
      <c r="W646" s="6"/>
      <c r="X646" s="6"/>
      <c r="Y646" s="6">
        <f t="shared" si="203"/>
        <v>0</v>
      </c>
      <c r="Z646" s="29"/>
      <c r="AA646" s="6"/>
      <c r="AB646" s="6">
        <f t="shared" si="198"/>
        <v>0</v>
      </c>
      <c r="AC646" s="6"/>
      <c r="AD646" s="6"/>
      <c r="AE646" s="6">
        <f>AB646+AC646+AD646</f>
        <v>0</v>
      </c>
      <c r="AF646" s="6"/>
      <c r="AG646" s="6"/>
      <c r="AH646" s="6">
        <f t="shared" si="200"/>
        <v>0</v>
      </c>
      <c r="AI646" s="6"/>
      <c r="AJ646" s="6"/>
      <c r="AK646" s="6">
        <f t="shared" si="201"/>
        <v>0</v>
      </c>
      <c r="AL646" s="6"/>
      <c r="AM646" s="6"/>
    </row>
    <row r="647" spans="1:39" ht="33.75" hidden="1" customHeight="1">
      <c r="A647" s="19" t="s">
        <v>109</v>
      </c>
      <c r="B647" s="25" t="s">
        <v>98</v>
      </c>
      <c r="C647" s="15" t="s">
        <v>62</v>
      </c>
      <c r="D647" s="12" t="s">
        <v>155</v>
      </c>
      <c r="E647" s="15" t="s">
        <v>110</v>
      </c>
      <c r="F647" s="220"/>
      <c r="G647" s="220"/>
      <c r="H647" s="6">
        <f t="shared" si="216"/>
        <v>0</v>
      </c>
      <c r="I647" s="6"/>
      <c r="J647" s="6">
        <f t="shared" si="208"/>
        <v>0</v>
      </c>
      <c r="K647" s="6"/>
      <c r="L647" s="6"/>
      <c r="M647" s="6">
        <f t="shared" si="207"/>
        <v>0</v>
      </c>
      <c r="N647" s="6"/>
      <c r="O647" s="6"/>
      <c r="P647" s="6"/>
      <c r="Q647" s="6"/>
      <c r="R647" s="6"/>
      <c r="S647" s="6">
        <f t="shared" si="220"/>
        <v>0</v>
      </c>
      <c r="T647" s="6"/>
      <c r="U647" s="6"/>
      <c r="V647" s="6">
        <f t="shared" si="204"/>
        <v>0</v>
      </c>
      <c r="W647" s="6"/>
      <c r="X647" s="6"/>
      <c r="Y647" s="6">
        <f t="shared" si="203"/>
        <v>0</v>
      </c>
      <c r="Z647" s="29"/>
      <c r="AA647" s="6"/>
      <c r="AB647" s="6">
        <f t="shared" si="198"/>
        <v>0</v>
      </c>
      <c r="AC647" s="6"/>
      <c r="AD647" s="6"/>
      <c r="AE647" s="6"/>
      <c r="AF647" s="6"/>
      <c r="AG647" s="6"/>
      <c r="AH647" s="6">
        <f t="shared" si="200"/>
        <v>0</v>
      </c>
      <c r="AI647" s="6"/>
      <c r="AJ647" s="6"/>
      <c r="AK647" s="6">
        <f t="shared" si="201"/>
        <v>0</v>
      </c>
      <c r="AL647" s="6"/>
      <c r="AM647" s="6"/>
    </row>
    <row r="648" spans="1:39" ht="18.75" customHeight="1">
      <c r="A648" s="19"/>
      <c r="B648" s="25"/>
      <c r="C648" s="15"/>
      <c r="D648" s="12"/>
      <c r="E648" s="15"/>
      <c r="F648" s="220"/>
      <c r="G648" s="220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29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</row>
    <row r="649" spans="1:39" s="53" customFormat="1" ht="58.5" customHeight="1">
      <c r="A649" s="54" t="s">
        <v>139</v>
      </c>
      <c r="B649" s="66" t="s">
        <v>98</v>
      </c>
      <c r="C649" s="56" t="s">
        <v>140</v>
      </c>
      <c r="D649" s="56"/>
      <c r="E649" s="56"/>
      <c r="F649" s="130">
        <f>F650</f>
        <v>0</v>
      </c>
      <c r="G649" s="130">
        <f>G650</f>
        <v>27764.9</v>
      </c>
      <c r="H649" s="24">
        <f t="shared" ref="H649:H655" si="235">F649+G649</f>
        <v>27764.9</v>
      </c>
      <c r="I649" s="26"/>
      <c r="J649" s="6">
        <f t="shared" si="208"/>
        <v>27764.9</v>
      </c>
      <c r="K649" s="26"/>
      <c r="L649" s="26"/>
      <c r="M649" s="6">
        <f t="shared" si="207"/>
        <v>27764.9</v>
      </c>
      <c r="N649" s="26"/>
      <c r="O649" s="26">
        <f>O650</f>
        <v>0</v>
      </c>
      <c r="P649" s="26">
        <f t="shared" si="225"/>
        <v>27764.9</v>
      </c>
      <c r="Q649" s="26"/>
      <c r="R649" s="26">
        <f>R650</f>
        <v>0</v>
      </c>
      <c r="S649" s="26">
        <f t="shared" si="220"/>
        <v>27764.9</v>
      </c>
      <c r="T649" s="26"/>
      <c r="U649" s="26"/>
      <c r="V649" s="6">
        <f t="shared" si="204"/>
        <v>27764.9</v>
      </c>
      <c r="W649" s="26"/>
      <c r="X649" s="26">
        <f>X650</f>
        <v>0</v>
      </c>
      <c r="Y649" s="6">
        <f t="shared" si="203"/>
        <v>27764.9</v>
      </c>
      <c r="Z649" s="26"/>
      <c r="AA649" s="26"/>
      <c r="AB649" s="6">
        <f t="shared" si="198"/>
        <v>27764.9</v>
      </c>
      <c r="AC649" s="26">
        <f>AC650</f>
        <v>0</v>
      </c>
      <c r="AD649" s="26">
        <f>AD653</f>
        <v>0</v>
      </c>
      <c r="AE649" s="26">
        <f>AB649+AC649+AD649</f>
        <v>27764.9</v>
      </c>
      <c r="AF649" s="26"/>
      <c r="AG649" s="26"/>
      <c r="AH649" s="24">
        <f t="shared" si="200"/>
        <v>27764.9</v>
      </c>
      <c r="AI649" s="26"/>
      <c r="AJ649" s="26"/>
      <c r="AK649" s="24">
        <f t="shared" si="201"/>
        <v>27764.9</v>
      </c>
      <c r="AL649" s="130">
        <f>AL650</f>
        <v>37944</v>
      </c>
      <c r="AM649" s="130">
        <f>AM650</f>
        <v>37944</v>
      </c>
    </row>
    <row r="650" spans="1:39" ht="33.75" customHeight="1">
      <c r="A650" s="97" t="s">
        <v>142</v>
      </c>
      <c r="B650" s="66" t="s">
        <v>98</v>
      </c>
      <c r="C650" s="56" t="s">
        <v>141</v>
      </c>
      <c r="D650" s="56"/>
      <c r="E650" s="56"/>
      <c r="F650" s="130">
        <f>F651</f>
        <v>0</v>
      </c>
      <c r="G650" s="130">
        <f>G651</f>
        <v>27764.9</v>
      </c>
      <c r="H650" s="26">
        <f t="shared" si="235"/>
        <v>27764.9</v>
      </c>
      <c r="I650" s="26"/>
      <c r="J650" s="26">
        <f t="shared" si="208"/>
        <v>27764.9</v>
      </c>
      <c r="K650" s="26"/>
      <c r="L650" s="26"/>
      <c r="M650" s="26">
        <f t="shared" si="207"/>
        <v>27764.9</v>
      </c>
      <c r="N650" s="26"/>
      <c r="O650" s="26">
        <f>O651</f>
        <v>0</v>
      </c>
      <c r="P650" s="26">
        <f t="shared" si="225"/>
        <v>27764.9</v>
      </c>
      <c r="Q650" s="26"/>
      <c r="R650" s="26">
        <f>R651</f>
        <v>0</v>
      </c>
      <c r="S650" s="26">
        <f t="shared" si="220"/>
        <v>27764.9</v>
      </c>
      <c r="T650" s="26"/>
      <c r="U650" s="26"/>
      <c r="V650" s="26">
        <f t="shared" si="204"/>
        <v>27764.9</v>
      </c>
      <c r="W650" s="26"/>
      <c r="X650" s="26">
        <f>X651</f>
        <v>0</v>
      </c>
      <c r="Y650" s="26">
        <f t="shared" si="203"/>
        <v>27764.9</v>
      </c>
      <c r="Z650" s="26"/>
      <c r="AA650" s="26"/>
      <c r="AB650" s="26">
        <f t="shared" si="198"/>
        <v>27764.9</v>
      </c>
      <c r="AC650" s="26">
        <f>AC651</f>
        <v>0</v>
      </c>
      <c r="AD650" s="26"/>
      <c r="AE650" s="26">
        <f>AB650+AC650+AD650</f>
        <v>27764.9</v>
      </c>
      <c r="AF650" s="26"/>
      <c r="AG650" s="26"/>
      <c r="AH650" s="26">
        <f t="shared" si="200"/>
        <v>27764.9</v>
      </c>
      <c r="AI650" s="26"/>
      <c r="AJ650" s="26"/>
      <c r="AK650" s="26">
        <f t="shared" si="201"/>
        <v>27764.9</v>
      </c>
      <c r="AL650" s="130">
        <f>AL651</f>
        <v>37944</v>
      </c>
      <c r="AM650" s="130">
        <f>AM651</f>
        <v>37944</v>
      </c>
    </row>
    <row r="651" spans="1:39" ht="33.75" customHeight="1">
      <c r="A651" s="1" t="s">
        <v>123</v>
      </c>
      <c r="B651" s="25" t="s">
        <v>98</v>
      </c>
      <c r="C651" s="8" t="s">
        <v>141</v>
      </c>
      <c r="D651" s="8" t="s">
        <v>241</v>
      </c>
      <c r="E651" s="8"/>
      <c r="F651" s="131">
        <f>F652+F653</f>
        <v>0</v>
      </c>
      <c r="G651" s="131">
        <f>G652+G653</f>
        <v>27764.9</v>
      </c>
      <c r="H651" s="6">
        <f t="shared" si="235"/>
        <v>27764.9</v>
      </c>
      <c r="I651" s="6"/>
      <c r="J651" s="6">
        <f t="shared" si="208"/>
        <v>27764.9</v>
      </c>
      <c r="K651" s="6"/>
      <c r="L651" s="6"/>
      <c r="M651" s="6">
        <f t="shared" si="207"/>
        <v>27764.9</v>
      </c>
      <c r="N651" s="6"/>
      <c r="O651" s="6"/>
      <c r="P651" s="6">
        <f t="shared" si="225"/>
        <v>27764.9</v>
      </c>
      <c r="Q651" s="6"/>
      <c r="R651" s="6">
        <f>R652</f>
        <v>0</v>
      </c>
      <c r="S651" s="6">
        <f t="shared" si="220"/>
        <v>27764.9</v>
      </c>
      <c r="T651" s="6"/>
      <c r="U651" s="6"/>
      <c r="V651" s="6">
        <f t="shared" si="204"/>
        <v>27764.9</v>
      </c>
      <c r="W651" s="6"/>
      <c r="X651" s="6">
        <f>SUM(X652:X655)</f>
        <v>0</v>
      </c>
      <c r="Y651" s="6">
        <f t="shared" si="203"/>
        <v>27764.9</v>
      </c>
      <c r="Z651" s="6"/>
      <c r="AA651" s="6"/>
      <c r="AB651" s="6">
        <f t="shared" si="198"/>
        <v>27764.9</v>
      </c>
      <c r="AC651" s="6">
        <f>AC652</f>
        <v>0</v>
      </c>
      <c r="AD651" s="6"/>
      <c r="AE651" s="6">
        <f>AB651+AC651+AD651</f>
        <v>27764.9</v>
      </c>
      <c r="AF651" s="6"/>
      <c r="AG651" s="6"/>
      <c r="AH651" s="6">
        <f t="shared" si="200"/>
        <v>27764.9</v>
      </c>
      <c r="AI651" s="6"/>
      <c r="AJ651" s="6"/>
      <c r="AK651" s="6">
        <f t="shared" si="201"/>
        <v>27764.9</v>
      </c>
      <c r="AL651" s="131">
        <f>AL652+AL653</f>
        <v>37944</v>
      </c>
      <c r="AM651" s="131">
        <f>AM652+AM653</f>
        <v>37944</v>
      </c>
    </row>
    <row r="652" spans="1:39" ht="33.75" customHeight="1">
      <c r="A652" s="19" t="s">
        <v>109</v>
      </c>
      <c r="B652" s="25" t="s">
        <v>98</v>
      </c>
      <c r="C652" s="8" t="s">
        <v>141</v>
      </c>
      <c r="D652" s="8" t="s">
        <v>241</v>
      </c>
      <c r="E652" s="8" t="s">
        <v>110</v>
      </c>
      <c r="F652" s="6"/>
      <c r="G652" s="6">
        <v>27764.9</v>
      </c>
      <c r="H652" s="6">
        <f t="shared" si="235"/>
        <v>27764.9</v>
      </c>
      <c r="I652" s="6"/>
      <c r="J652" s="6">
        <f t="shared" si="208"/>
        <v>27764.9</v>
      </c>
      <c r="K652" s="6"/>
      <c r="L652" s="6"/>
      <c r="M652" s="6">
        <f t="shared" si="207"/>
        <v>27764.9</v>
      </c>
      <c r="N652" s="6"/>
      <c r="O652" s="6"/>
      <c r="P652" s="6">
        <f t="shared" si="225"/>
        <v>27764.9</v>
      </c>
      <c r="Q652" s="6"/>
      <c r="R652" s="6"/>
      <c r="S652" s="6">
        <f t="shared" si="220"/>
        <v>27764.9</v>
      </c>
      <c r="T652" s="6"/>
      <c r="U652" s="6"/>
      <c r="V652" s="6">
        <f t="shared" si="204"/>
        <v>27764.9</v>
      </c>
      <c r="W652" s="6"/>
      <c r="X652" s="6"/>
      <c r="Y652" s="6">
        <f t="shared" si="203"/>
        <v>27764.9</v>
      </c>
      <c r="Z652" s="6"/>
      <c r="AA652" s="6"/>
      <c r="AB652" s="6">
        <f t="shared" si="198"/>
        <v>27764.9</v>
      </c>
      <c r="AC652" s="6"/>
      <c r="AD652" s="6"/>
      <c r="AE652" s="6">
        <f>AB652+AC652+AD652</f>
        <v>27764.9</v>
      </c>
      <c r="AF652" s="6"/>
      <c r="AG652" s="6"/>
      <c r="AH652" s="6">
        <f t="shared" si="200"/>
        <v>27764.9</v>
      </c>
      <c r="AI652" s="6"/>
      <c r="AJ652" s="6"/>
      <c r="AK652" s="6">
        <f t="shared" si="201"/>
        <v>27764.9</v>
      </c>
      <c r="AL652" s="6">
        <f>38219-275</f>
        <v>37944</v>
      </c>
      <c r="AM652" s="6">
        <f>38219-275</f>
        <v>37944</v>
      </c>
    </row>
    <row r="653" spans="1:39" ht="33.75" hidden="1" customHeight="1">
      <c r="A653" s="19" t="s">
        <v>109</v>
      </c>
      <c r="B653" s="25" t="s">
        <v>98</v>
      </c>
      <c r="C653" s="8" t="s">
        <v>141</v>
      </c>
      <c r="D653" s="8" t="s">
        <v>155</v>
      </c>
      <c r="E653" s="8" t="s">
        <v>110</v>
      </c>
      <c r="F653" s="6"/>
      <c r="G653" s="6"/>
      <c r="H653" s="6">
        <f t="shared" si="235"/>
        <v>0</v>
      </c>
      <c r="I653" s="6"/>
      <c r="J653" s="6">
        <f t="shared" si="208"/>
        <v>0</v>
      </c>
      <c r="K653" s="6"/>
      <c r="L653" s="6"/>
      <c r="M653" s="6">
        <f t="shared" si="207"/>
        <v>0</v>
      </c>
      <c r="N653" s="6"/>
      <c r="O653" s="6"/>
      <c r="P653" s="6">
        <f t="shared" si="225"/>
        <v>0</v>
      </c>
      <c r="Q653" s="6"/>
      <c r="R653" s="6"/>
      <c r="S653" s="6">
        <f t="shared" si="220"/>
        <v>0</v>
      </c>
      <c r="T653" s="6"/>
      <c r="U653" s="6"/>
      <c r="V653" s="6">
        <f t="shared" si="204"/>
        <v>0</v>
      </c>
      <c r="W653" s="6"/>
      <c r="X653" s="6"/>
      <c r="Y653" s="6">
        <f t="shared" si="203"/>
        <v>0</v>
      </c>
      <c r="Z653" s="6"/>
      <c r="AA653" s="6"/>
      <c r="AB653" s="6">
        <f t="shared" si="198"/>
        <v>0</v>
      </c>
      <c r="AC653" s="6"/>
      <c r="AD653" s="6"/>
      <c r="AE653" s="6">
        <f>AB653+AC653+AD653</f>
        <v>0</v>
      </c>
      <c r="AF653" s="6"/>
      <c r="AG653" s="6"/>
      <c r="AH653" s="6">
        <f t="shared" si="200"/>
        <v>0</v>
      </c>
      <c r="AI653" s="6"/>
      <c r="AJ653" s="6"/>
      <c r="AK653" s="6">
        <f t="shared" si="201"/>
        <v>0</v>
      </c>
      <c r="AL653" s="6"/>
      <c r="AM653" s="6"/>
    </row>
    <row r="654" spans="1:39" ht="33.75" hidden="1" customHeight="1">
      <c r="A654" s="19" t="s">
        <v>109</v>
      </c>
      <c r="B654" s="25" t="s">
        <v>98</v>
      </c>
      <c r="C654" s="8" t="s">
        <v>141</v>
      </c>
      <c r="D654" s="8" t="s">
        <v>155</v>
      </c>
      <c r="E654" s="8" t="s">
        <v>110</v>
      </c>
      <c r="F654" s="6"/>
      <c r="G654" s="6"/>
      <c r="H654" s="6">
        <f t="shared" si="235"/>
        <v>0</v>
      </c>
      <c r="I654" s="6"/>
      <c r="J654" s="6"/>
      <c r="K654" s="6"/>
      <c r="L654" s="6"/>
      <c r="M654" s="6"/>
      <c r="N654" s="6"/>
      <c r="O654" s="6">
        <v>3153.7</v>
      </c>
      <c r="P654" s="6">
        <f t="shared" si="225"/>
        <v>3153.7</v>
      </c>
      <c r="Q654" s="6"/>
      <c r="R654" s="6"/>
      <c r="S654" s="6">
        <f t="shared" si="220"/>
        <v>3153.7</v>
      </c>
      <c r="T654" s="6"/>
      <c r="U654" s="6"/>
      <c r="V654" s="6">
        <f t="shared" si="204"/>
        <v>3153.7</v>
      </c>
      <c r="W654" s="6"/>
      <c r="X654" s="6"/>
      <c r="Y654" s="6">
        <f t="shared" si="203"/>
        <v>3153.7</v>
      </c>
      <c r="Z654" s="6"/>
      <c r="AA654" s="6"/>
      <c r="AB654" s="6">
        <f t="shared" si="198"/>
        <v>3153.7</v>
      </c>
      <c r="AC654" s="6"/>
      <c r="AD654" s="6"/>
      <c r="AE654" s="6"/>
      <c r="AF654" s="6"/>
      <c r="AG654" s="6"/>
      <c r="AH654" s="6">
        <f t="shared" si="200"/>
        <v>0</v>
      </c>
      <c r="AI654" s="6"/>
      <c r="AJ654" s="6"/>
      <c r="AK654" s="6">
        <f t="shared" si="201"/>
        <v>0</v>
      </c>
      <c r="AL654" s="6"/>
      <c r="AM654" s="6"/>
    </row>
    <row r="655" spans="1:39" ht="33.75" hidden="1" customHeight="1">
      <c r="A655" s="19" t="s">
        <v>242</v>
      </c>
      <c r="B655" s="25" t="s">
        <v>98</v>
      </c>
      <c r="C655" s="8" t="s">
        <v>141</v>
      </c>
      <c r="D655" s="8" t="s">
        <v>155</v>
      </c>
      <c r="E655" s="8" t="s">
        <v>110</v>
      </c>
      <c r="F655" s="6"/>
      <c r="G655" s="6"/>
      <c r="H655" s="6">
        <f t="shared" si="235"/>
        <v>0</v>
      </c>
      <c r="I655" s="6"/>
      <c r="J655" s="6"/>
      <c r="K655" s="6"/>
      <c r="L655" s="6"/>
      <c r="M655" s="6"/>
      <c r="N655" s="6"/>
      <c r="O655" s="6">
        <v>1150</v>
      </c>
      <c r="P655" s="6">
        <f t="shared" si="225"/>
        <v>1150</v>
      </c>
      <c r="Q655" s="6"/>
      <c r="R655" s="6"/>
      <c r="S655" s="6">
        <f t="shared" si="220"/>
        <v>1150</v>
      </c>
      <c r="T655" s="6"/>
      <c r="U655" s="6"/>
      <c r="V655" s="6">
        <f t="shared" si="204"/>
        <v>1150</v>
      </c>
      <c r="W655" s="6"/>
      <c r="X655" s="6"/>
      <c r="Y655" s="6">
        <f t="shared" si="203"/>
        <v>1150</v>
      </c>
      <c r="Z655" s="6"/>
      <c r="AA655" s="6"/>
      <c r="AB655" s="6">
        <f t="shared" si="198"/>
        <v>1150</v>
      </c>
      <c r="AC655" s="6"/>
      <c r="AD655" s="6"/>
      <c r="AE655" s="6"/>
      <c r="AF655" s="6"/>
      <c r="AG655" s="6"/>
      <c r="AH655" s="6">
        <f t="shared" si="200"/>
        <v>0</v>
      </c>
      <c r="AI655" s="6"/>
      <c r="AJ655" s="6"/>
      <c r="AK655" s="6">
        <f t="shared" si="201"/>
        <v>0</v>
      </c>
      <c r="AL655" s="6"/>
      <c r="AM655" s="6"/>
    </row>
    <row r="656" spans="1:39" ht="21" customHeight="1">
      <c r="A656" s="19"/>
      <c r="B656" s="25"/>
      <c r="C656" s="8"/>
      <c r="D656" s="8"/>
      <c r="E656" s="8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>
        <f t="shared" si="201"/>
        <v>0</v>
      </c>
      <c r="AL656" s="6"/>
      <c r="AM656" s="6"/>
    </row>
    <row r="657" spans="1:41" s="53" customFormat="1" ht="42.75" customHeight="1">
      <c r="A657" s="199" t="s">
        <v>102</v>
      </c>
      <c r="B657" s="196">
        <v>931</v>
      </c>
      <c r="C657" s="191"/>
      <c r="D657" s="191"/>
      <c r="E657" s="191"/>
      <c r="F657" s="192">
        <f t="shared" ref="F657:AL660" si="236">F658</f>
        <v>1810.5</v>
      </c>
      <c r="G657" s="192">
        <f t="shared" si="236"/>
        <v>372.6</v>
      </c>
      <c r="H657" s="194">
        <f t="shared" ref="H657:H667" si="237">F657+G657</f>
        <v>2183.1</v>
      </c>
      <c r="I657" s="194">
        <f t="shared" si="236"/>
        <v>0</v>
      </c>
      <c r="J657" s="193">
        <f t="shared" si="208"/>
        <v>2183.1</v>
      </c>
      <c r="K657" s="194">
        <f t="shared" si="236"/>
        <v>0</v>
      </c>
      <c r="L657" s="194">
        <f t="shared" si="236"/>
        <v>0</v>
      </c>
      <c r="M657" s="193">
        <f t="shared" si="207"/>
        <v>2183.1</v>
      </c>
      <c r="N657" s="194">
        <f t="shared" si="236"/>
        <v>0</v>
      </c>
      <c r="O657" s="194">
        <f t="shared" si="236"/>
        <v>0</v>
      </c>
      <c r="P657" s="194">
        <f t="shared" si="225"/>
        <v>2183.1</v>
      </c>
      <c r="Q657" s="194">
        <f t="shared" si="236"/>
        <v>0</v>
      </c>
      <c r="R657" s="194">
        <f t="shared" si="236"/>
        <v>0</v>
      </c>
      <c r="S657" s="194">
        <f t="shared" si="220"/>
        <v>2183.1</v>
      </c>
      <c r="T657" s="194">
        <f t="shared" si="236"/>
        <v>0</v>
      </c>
      <c r="U657" s="194">
        <f t="shared" si="236"/>
        <v>0</v>
      </c>
      <c r="V657" s="193">
        <f t="shared" si="204"/>
        <v>2183.1</v>
      </c>
      <c r="W657" s="194">
        <f t="shared" si="236"/>
        <v>0</v>
      </c>
      <c r="X657" s="194">
        <f t="shared" si="236"/>
        <v>0</v>
      </c>
      <c r="Y657" s="193">
        <f t="shared" si="203"/>
        <v>2183.1</v>
      </c>
      <c r="Z657" s="194">
        <f t="shared" si="236"/>
        <v>0</v>
      </c>
      <c r="AA657" s="194">
        <f t="shared" si="236"/>
        <v>0</v>
      </c>
      <c r="AB657" s="193">
        <f t="shared" si="198"/>
        <v>2183.1</v>
      </c>
      <c r="AC657" s="194">
        <f t="shared" si="236"/>
        <v>0</v>
      </c>
      <c r="AD657" s="194">
        <f t="shared" si="236"/>
        <v>0</v>
      </c>
      <c r="AE657" s="194">
        <f t="shared" ref="AE657:AE666" si="238">AB657+AC657+AD657</f>
        <v>2183.1</v>
      </c>
      <c r="AF657" s="194">
        <f t="shared" si="236"/>
        <v>0</v>
      </c>
      <c r="AG657" s="194">
        <f t="shared" si="236"/>
        <v>0</v>
      </c>
      <c r="AH657" s="194">
        <f t="shared" si="200"/>
        <v>2183.1</v>
      </c>
      <c r="AI657" s="194">
        <f t="shared" si="236"/>
        <v>0</v>
      </c>
      <c r="AJ657" s="194">
        <f t="shared" si="236"/>
        <v>0</v>
      </c>
      <c r="AK657" s="193">
        <f t="shared" si="201"/>
        <v>2183.1</v>
      </c>
      <c r="AL657" s="192">
        <f t="shared" si="236"/>
        <v>2183.1</v>
      </c>
      <c r="AM657" s="192">
        <f t="shared" ref="AL657:AM660" si="239">AM658</f>
        <v>2183.1</v>
      </c>
    </row>
    <row r="658" spans="1:41" s="53" customFormat="1" ht="33.75" customHeight="1">
      <c r="A658" s="65" t="s">
        <v>3</v>
      </c>
      <c r="B658" s="55">
        <v>931</v>
      </c>
      <c r="C658" s="56" t="s">
        <v>4</v>
      </c>
      <c r="D658" s="56"/>
      <c r="E658" s="56"/>
      <c r="F658" s="130">
        <f t="shared" si="236"/>
        <v>1810.5</v>
      </c>
      <c r="G658" s="130">
        <f t="shared" si="236"/>
        <v>372.6</v>
      </c>
      <c r="H658" s="6">
        <f t="shared" si="237"/>
        <v>2183.1</v>
      </c>
      <c r="I658" s="26">
        <f t="shared" si="236"/>
        <v>0</v>
      </c>
      <c r="J658" s="6">
        <f t="shared" si="208"/>
        <v>2183.1</v>
      </c>
      <c r="K658" s="26">
        <f t="shared" si="236"/>
        <v>0</v>
      </c>
      <c r="L658" s="26">
        <f t="shared" si="236"/>
        <v>0</v>
      </c>
      <c r="M658" s="6">
        <f t="shared" si="207"/>
        <v>2183.1</v>
      </c>
      <c r="N658" s="26">
        <f t="shared" si="236"/>
        <v>0</v>
      </c>
      <c r="O658" s="26">
        <f t="shared" si="236"/>
        <v>0</v>
      </c>
      <c r="P658" s="26">
        <f t="shared" si="225"/>
        <v>2183.1</v>
      </c>
      <c r="Q658" s="26">
        <f t="shared" si="236"/>
        <v>0</v>
      </c>
      <c r="R658" s="26">
        <f t="shared" si="236"/>
        <v>0</v>
      </c>
      <c r="S658" s="26">
        <f t="shared" si="220"/>
        <v>2183.1</v>
      </c>
      <c r="T658" s="26">
        <f t="shared" si="236"/>
        <v>0</v>
      </c>
      <c r="U658" s="26">
        <f t="shared" si="236"/>
        <v>0</v>
      </c>
      <c r="V658" s="6">
        <f t="shared" si="204"/>
        <v>2183.1</v>
      </c>
      <c r="W658" s="26">
        <f t="shared" si="236"/>
        <v>0</v>
      </c>
      <c r="X658" s="26">
        <f t="shared" si="236"/>
        <v>0</v>
      </c>
      <c r="Y658" s="6">
        <f t="shared" si="203"/>
        <v>2183.1</v>
      </c>
      <c r="Z658" s="26">
        <f t="shared" si="236"/>
        <v>0</v>
      </c>
      <c r="AA658" s="26">
        <f t="shared" si="236"/>
        <v>0</v>
      </c>
      <c r="AB658" s="6">
        <f t="shared" si="198"/>
        <v>2183.1</v>
      </c>
      <c r="AC658" s="26">
        <f t="shared" si="236"/>
        <v>0</v>
      </c>
      <c r="AD658" s="26">
        <f t="shared" si="236"/>
        <v>0</v>
      </c>
      <c r="AE658" s="26">
        <f t="shared" si="238"/>
        <v>2183.1</v>
      </c>
      <c r="AF658" s="26">
        <f t="shared" si="236"/>
        <v>0</v>
      </c>
      <c r="AG658" s="26">
        <f t="shared" si="236"/>
        <v>0</v>
      </c>
      <c r="AH658" s="24">
        <f t="shared" si="200"/>
        <v>2183.1</v>
      </c>
      <c r="AI658" s="26">
        <f t="shared" si="236"/>
        <v>0</v>
      </c>
      <c r="AJ658" s="26">
        <f t="shared" si="236"/>
        <v>0</v>
      </c>
      <c r="AK658" s="6">
        <f t="shared" si="201"/>
        <v>2183.1</v>
      </c>
      <c r="AL658" s="130">
        <f t="shared" si="239"/>
        <v>2183.1</v>
      </c>
      <c r="AM658" s="130">
        <f t="shared" si="239"/>
        <v>2183.1</v>
      </c>
    </row>
    <row r="659" spans="1:41" ht="33.75" customHeight="1">
      <c r="A659" s="58" t="s">
        <v>99</v>
      </c>
      <c r="B659" s="55">
        <v>931</v>
      </c>
      <c r="C659" s="56" t="s">
        <v>100</v>
      </c>
      <c r="D659" s="56"/>
      <c r="E659" s="56"/>
      <c r="F659" s="130">
        <f>F660+F665</f>
        <v>1810.5</v>
      </c>
      <c r="G659" s="130">
        <f>G660+G665</f>
        <v>372.6</v>
      </c>
      <c r="H659" s="26">
        <f t="shared" si="237"/>
        <v>2183.1</v>
      </c>
      <c r="I659" s="26">
        <f t="shared" si="236"/>
        <v>0</v>
      </c>
      <c r="J659" s="26">
        <f t="shared" si="208"/>
        <v>2183.1</v>
      </c>
      <c r="K659" s="26">
        <f t="shared" si="236"/>
        <v>0</v>
      </c>
      <c r="L659" s="26">
        <f>L660+L665</f>
        <v>0</v>
      </c>
      <c r="M659" s="26">
        <f t="shared" si="207"/>
        <v>2183.1</v>
      </c>
      <c r="N659" s="26">
        <f t="shared" si="236"/>
        <v>0</v>
      </c>
      <c r="O659" s="26">
        <f t="shared" si="236"/>
        <v>0</v>
      </c>
      <c r="P659" s="26">
        <f t="shared" si="225"/>
        <v>2183.1</v>
      </c>
      <c r="Q659" s="26">
        <f t="shared" si="236"/>
        <v>0</v>
      </c>
      <c r="R659" s="26">
        <f t="shared" si="236"/>
        <v>0</v>
      </c>
      <c r="S659" s="26">
        <f t="shared" si="220"/>
        <v>2183.1</v>
      </c>
      <c r="T659" s="26">
        <f t="shared" si="236"/>
        <v>0</v>
      </c>
      <c r="U659" s="26">
        <f t="shared" si="236"/>
        <v>0</v>
      </c>
      <c r="V659" s="26">
        <f t="shared" si="204"/>
        <v>2183.1</v>
      </c>
      <c r="W659" s="26">
        <f t="shared" si="236"/>
        <v>0</v>
      </c>
      <c r="X659" s="26">
        <f t="shared" si="236"/>
        <v>0</v>
      </c>
      <c r="Y659" s="26">
        <f t="shared" si="203"/>
        <v>2183.1</v>
      </c>
      <c r="Z659" s="26">
        <f t="shared" si="236"/>
        <v>0</v>
      </c>
      <c r="AA659" s="26">
        <f t="shared" si="236"/>
        <v>0</v>
      </c>
      <c r="AB659" s="26">
        <f t="shared" si="198"/>
        <v>2183.1</v>
      </c>
      <c r="AC659" s="26">
        <f t="shared" si="236"/>
        <v>0</v>
      </c>
      <c r="AD659" s="26">
        <f t="shared" si="236"/>
        <v>0</v>
      </c>
      <c r="AE659" s="26">
        <f t="shared" si="238"/>
        <v>2183.1</v>
      </c>
      <c r="AF659" s="26">
        <f t="shared" si="236"/>
        <v>0</v>
      </c>
      <c r="AG659" s="26">
        <f t="shared" si="236"/>
        <v>0</v>
      </c>
      <c r="AH659" s="26">
        <f t="shared" si="200"/>
        <v>2183.1</v>
      </c>
      <c r="AI659" s="26">
        <f t="shared" si="236"/>
        <v>0</v>
      </c>
      <c r="AJ659" s="26">
        <f t="shared" si="236"/>
        <v>0</v>
      </c>
      <c r="AK659" s="26">
        <f t="shared" si="201"/>
        <v>2183.1</v>
      </c>
      <c r="AL659" s="130">
        <f>AL660+AL665</f>
        <v>2183.1</v>
      </c>
      <c r="AM659" s="130">
        <f>AM660+AM665</f>
        <v>2183.1</v>
      </c>
    </row>
    <row r="660" spans="1:41" ht="33.75" customHeight="1">
      <c r="A660" s="1" t="s">
        <v>7</v>
      </c>
      <c r="B660" s="57">
        <v>931</v>
      </c>
      <c r="C660" s="8" t="s">
        <v>100</v>
      </c>
      <c r="D660" s="8" t="s">
        <v>154</v>
      </c>
      <c r="E660" s="8"/>
      <c r="F660" s="131">
        <f t="shared" si="236"/>
        <v>1810.5</v>
      </c>
      <c r="G660" s="131">
        <f t="shared" si="236"/>
        <v>372.6</v>
      </c>
      <c r="H660" s="6">
        <f t="shared" si="237"/>
        <v>2183.1</v>
      </c>
      <c r="I660" s="6">
        <f t="shared" si="236"/>
        <v>0</v>
      </c>
      <c r="J660" s="6">
        <f t="shared" si="208"/>
        <v>2183.1</v>
      </c>
      <c r="K660" s="6">
        <f t="shared" si="236"/>
        <v>0</v>
      </c>
      <c r="L660" s="6">
        <f t="shared" si="236"/>
        <v>0</v>
      </c>
      <c r="M660" s="6">
        <f t="shared" si="207"/>
        <v>2183.1</v>
      </c>
      <c r="N660" s="6">
        <f t="shared" si="236"/>
        <v>0</v>
      </c>
      <c r="O660" s="6">
        <f t="shared" si="236"/>
        <v>0</v>
      </c>
      <c r="P660" s="6">
        <f t="shared" si="225"/>
        <v>2183.1</v>
      </c>
      <c r="Q660" s="6">
        <f t="shared" si="236"/>
        <v>0</v>
      </c>
      <c r="R660" s="6">
        <f t="shared" si="236"/>
        <v>0</v>
      </c>
      <c r="S660" s="6">
        <f t="shared" si="220"/>
        <v>2183.1</v>
      </c>
      <c r="T660" s="6">
        <f t="shared" si="236"/>
        <v>0</v>
      </c>
      <c r="U660" s="6">
        <f t="shared" si="236"/>
        <v>0</v>
      </c>
      <c r="V660" s="6">
        <f t="shared" si="204"/>
        <v>2183.1</v>
      </c>
      <c r="W660" s="6">
        <f t="shared" si="236"/>
        <v>0</v>
      </c>
      <c r="X660" s="6">
        <f t="shared" si="236"/>
        <v>0</v>
      </c>
      <c r="Y660" s="6">
        <f t="shared" si="203"/>
        <v>2183.1</v>
      </c>
      <c r="Z660" s="6">
        <f t="shared" si="236"/>
        <v>0</v>
      </c>
      <c r="AA660" s="6">
        <f t="shared" si="236"/>
        <v>0</v>
      </c>
      <c r="AB660" s="6">
        <f t="shared" ref="AB660:AB667" si="240">Y660+Z660+AA660</f>
        <v>2183.1</v>
      </c>
      <c r="AC660" s="6">
        <f t="shared" si="236"/>
        <v>0</v>
      </c>
      <c r="AD660" s="6">
        <f t="shared" si="236"/>
        <v>0</v>
      </c>
      <c r="AE660" s="6">
        <f t="shared" si="238"/>
        <v>2183.1</v>
      </c>
      <c r="AF660" s="6">
        <f t="shared" si="236"/>
        <v>0</v>
      </c>
      <c r="AG660" s="6">
        <f t="shared" si="236"/>
        <v>0</v>
      </c>
      <c r="AH660" s="6">
        <f t="shared" si="200"/>
        <v>2183.1</v>
      </c>
      <c r="AI660" s="6">
        <f t="shared" si="236"/>
        <v>0</v>
      </c>
      <c r="AJ660" s="6">
        <f t="shared" si="236"/>
        <v>0</v>
      </c>
      <c r="AK660" s="6">
        <f t="shared" ref="AK660:AK667" si="241">AH660+AI660+AJ660</f>
        <v>2183.1</v>
      </c>
      <c r="AL660" s="131">
        <f t="shared" si="239"/>
        <v>2183.1</v>
      </c>
      <c r="AM660" s="131">
        <f t="shared" si="239"/>
        <v>2183.1</v>
      </c>
    </row>
    <row r="661" spans="1:41" ht="33.75" customHeight="1">
      <c r="A661" s="9" t="s">
        <v>103</v>
      </c>
      <c r="B661" s="57">
        <v>931</v>
      </c>
      <c r="C661" s="8" t="s">
        <v>100</v>
      </c>
      <c r="D661" s="8" t="s">
        <v>154</v>
      </c>
      <c r="E661" s="8"/>
      <c r="F661" s="131">
        <f>F662+F663+F664</f>
        <v>1810.5</v>
      </c>
      <c r="G661" s="131">
        <f>G662+G663+G664</f>
        <v>372.6</v>
      </c>
      <c r="H661" s="6">
        <f t="shared" si="237"/>
        <v>2183.1</v>
      </c>
      <c r="I661" s="6">
        <f>I662+I663+I664</f>
        <v>0</v>
      </c>
      <c r="J661" s="6">
        <f t="shared" si="208"/>
        <v>2183.1</v>
      </c>
      <c r="K661" s="6">
        <f>K662+K663+K664</f>
        <v>0</v>
      </c>
      <c r="L661" s="6">
        <f>L662+L663+L664</f>
        <v>0</v>
      </c>
      <c r="M661" s="6">
        <f t="shared" si="207"/>
        <v>2183.1</v>
      </c>
      <c r="N661" s="6">
        <f>N662+N663</f>
        <v>0</v>
      </c>
      <c r="O661" s="6">
        <f>O662+O663</f>
        <v>0</v>
      </c>
      <c r="P661" s="6">
        <f t="shared" si="225"/>
        <v>2183.1</v>
      </c>
      <c r="Q661" s="6">
        <f>Q662+Q663</f>
        <v>0</v>
      </c>
      <c r="R661" s="6">
        <f>R662+R663</f>
        <v>0</v>
      </c>
      <c r="S661" s="6">
        <f t="shared" si="220"/>
        <v>2183.1</v>
      </c>
      <c r="T661" s="6">
        <f>T662+T663</f>
        <v>0</v>
      </c>
      <c r="U661" s="6">
        <f>U662+U663</f>
        <v>0</v>
      </c>
      <c r="V661" s="6">
        <f t="shared" si="204"/>
        <v>2183.1</v>
      </c>
      <c r="W661" s="6">
        <f>W662+W663</f>
        <v>0</v>
      </c>
      <c r="X661" s="6">
        <f>X662+X663</f>
        <v>0</v>
      </c>
      <c r="Y661" s="6">
        <f t="shared" si="203"/>
        <v>2183.1</v>
      </c>
      <c r="Z661" s="6">
        <f>Z662+Z663</f>
        <v>0</v>
      </c>
      <c r="AA661" s="6">
        <f>AA662+AA663</f>
        <v>0</v>
      </c>
      <c r="AB661" s="6">
        <f t="shared" si="240"/>
        <v>2183.1</v>
      </c>
      <c r="AC661" s="6">
        <f>AC662+AC663</f>
        <v>0</v>
      </c>
      <c r="AD661" s="6">
        <f>AD662+AD663</f>
        <v>0</v>
      </c>
      <c r="AE661" s="6">
        <f t="shared" si="238"/>
        <v>2183.1</v>
      </c>
      <c r="AF661" s="6">
        <f>AF662+AF663</f>
        <v>0</v>
      </c>
      <c r="AG661" s="6">
        <f>AG662+AG663</f>
        <v>0</v>
      </c>
      <c r="AH661" s="6">
        <f t="shared" ref="AH661:AH667" si="242">AE661+AF661+AG661</f>
        <v>2183.1</v>
      </c>
      <c r="AI661" s="6">
        <f>AI662+AI663</f>
        <v>0</v>
      </c>
      <c r="AJ661" s="6">
        <f>AJ662+AJ663</f>
        <v>0</v>
      </c>
      <c r="AK661" s="6">
        <f t="shared" si="241"/>
        <v>2183.1</v>
      </c>
      <c r="AL661" s="131">
        <f>AL662+AL663+AL664</f>
        <v>2183.1</v>
      </c>
      <c r="AM661" s="131">
        <f>AM662+AM663+AM664</f>
        <v>2183.1</v>
      </c>
    </row>
    <row r="662" spans="1:41" ht="33.75" customHeight="1">
      <c r="A662" s="1" t="s">
        <v>8</v>
      </c>
      <c r="B662" s="57">
        <v>931</v>
      </c>
      <c r="C662" s="8" t="s">
        <v>100</v>
      </c>
      <c r="D662" s="8" t="s">
        <v>154</v>
      </c>
      <c r="E662" s="8" t="s">
        <v>9</v>
      </c>
      <c r="F662" s="6">
        <v>1764.8</v>
      </c>
      <c r="G662" s="6"/>
      <c r="H662" s="6">
        <f t="shared" si="237"/>
        <v>1764.8</v>
      </c>
      <c r="I662" s="6"/>
      <c r="J662" s="6">
        <f t="shared" si="208"/>
        <v>1764.8</v>
      </c>
      <c r="K662" s="6"/>
      <c r="L662" s="6"/>
      <c r="M662" s="6">
        <f t="shared" si="207"/>
        <v>1764.8</v>
      </c>
      <c r="N662" s="6"/>
      <c r="O662" s="6"/>
      <c r="P662" s="6">
        <f t="shared" si="225"/>
        <v>1764.8</v>
      </c>
      <c r="Q662" s="6"/>
      <c r="R662" s="6"/>
      <c r="S662" s="6">
        <f t="shared" si="220"/>
        <v>1764.8</v>
      </c>
      <c r="T662" s="6"/>
      <c r="U662" s="6"/>
      <c r="V662" s="6">
        <f t="shared" si="204"/>
        <v>1764.8</v>
      </c>
      <c r="W662" s="6"/>
      <c r="X662" s="6"/>
      <c r="Y662" s="6">
        <f t="shared" si="203"/>
        <v>1764.8</v>
      </c>
      <c r="Z662" s="6"/>
      <c r="AA662" s="6"/>
      <c r="AB662" s="6">
        <f t="shared" si="240"/>
        <v>1764.8</v>
      </c>
      <c r="AC662" s="6"/>
      <c r="AD662" s="6"/>
      <c r="AE662" s="6">
        <f t="shared" si="238"/>
        <v>1764.8</v>
      </c>
      <c r="AF662" s="6"/>
      <c r="AG662" s="6"/>
      <c r="AH662" s="6">
        <f t="shared" si="242"/>
        <v>1764.8</v>
      </c>
      <c r="AI662" s="6"/>
      <c r="AJ662" s="6"/>
      <c r="AK662" s="6">
        <f t="shared" si="241"/>
        <v>1764.8</v>
      </c>
      <c r="AL662" s="6">
        <v>1764.8</v>
      </c>
      <c r="AM662" s="6">
        <v>1764.8</v>
      </c>
      <c r="AN662" s="30" t="s">
        <v>405</v>
      </c>
      <c r="AO662" s="30" t="s">
        <v>406</v>
      </c>
    </row>
    <row r="663" spans="1:41" ht="21.75" customHeight="1">
      <c r="A663" s="1" t="s">
        <v>10</v>
      </c>
      <c r="B663" s="57">
        <v>931</v>
      </c>
      <c r="C663" s="8" t="s">
        <v>100</v>
      </c>
      <c r="D663" s="8" t="s">
        <v>154</v>
      </c>
      <c r="E663" s="8" t="s">
        <v>11</v>
      </c>
      <c r="F663" s="6">
        <v>45.7</v>
      </c>
      <c r="G663" s="6"/>
      <c r="H663" s="6">
        <f t="shared" si="237"/>
        <v>45.7</v>
      </c>
      <c r="I663" s="6"/>
      <c r="J663" s="6">
        <f t="shared" si="208"/>
        <v>45.7</v>
      </c>
      <c r="K663" s="6"/>
      <c r="L663" s="6"/>
      <c r="M663" s="6">
        <f t="shared" si="207"/>
        <v>45.7</v>
      </c>
      <c r="N663" s="6"/>
      <c r="O663" s="6"/>
      <c r="P663" s="6">
        <f t="shared" si="225"/>
        <v>45.7</v>
      </c>
      <c r="Q663" s="6"/>
      <c r="R663" s="6"/>
      <c r="S663" s="6">
        <f t="shared" si="220"/>
        <v>45.7</v>
      </c>
      <c r="T663" s="6"/>
      <c r="U663" s="6"/>
      <c r="V663" s="6">
        <f t="shared" si="204"/>
        <v>45.7</v>
      </c>
      <c r="W663" s="6"/>
      <c r="X663" s="6"/>
      <c r="Y663" s="6">
        <f t="shared" si="203"/>
        <v>45.7</v>
      </c>
      <c r="Z663" s="6"/>
      <c r="AA663" s="6"/>
      <c r="AB663" s="6">
        <f t="shared" si="240"/>
        <v>45.7</v>
      </c>
      <c r="AC663" s="6"/>
      <c r="AD663" s="6"/>
      <c r="AE663" s="6">
        <f t="shared" si="238"/>
        <v>45.7</v>
      </c>
      <c r="AF663" s="6"/>
      <c r="AG663" s="6"/>
      <c r="AH663" s="6">
        <f t="shared" si="242"/>
        <v>45.7</v>
      </c>
      <c r="AI663" s="6"/>
      <c r="AJ663" s="6"/>
      <c r="AK663" s="6">
        <f t="shared" si="241"/>
        <v>45.7</v>
      </c>
      <c r="AL663" s="6">
        <v>45.7</v>
      </c>
      <c r="AM663" s="6">
        <v>45.7</v>
      </c>
      <c r="AN663" s="244">
        <v>319752.5</v>
      </c>
      <c r="AO663" s="244">
        <v>320188.59999999998</v>
      </c>
    </row>
    <row r="664" spans="1:41" ht="33.75" customHeight="1">
      <c r="A664" s="1" t="s">
        <v>179</v>
      </c>
      <c r="B664" s="57">
        <v>931</v>
      </c>
      <c r="C664" s="8" t="s">
        <v>100</v>
      </c>
      <c r="D664" s="8" t="s">
        <v>178</v>
      </c>
      <c r="E664" s="8" t="s">
        <v>9</v>
      </c>
      <c r="F664" s="6"/>
      <c r="G664" s="6">
        <v>372.6</v>
      </c>
      <c r="H664" s="6">
        <f t="shared" si="237"/>
        <v>372.6</v>
      </c>
      <c r="I664" s="6"/>
      <c r="J664" s="6">
        <f t="shared" si="208"/>
        <v>372.6</v>
      </c>
      <c r="K664" s="6"/>
      <c r="L664" s="6"/>
      <c r="M664" s="6">
        <f t="shared" si="207"/>
        <v>372.6</v>
      </c>
      <c r="N664" s="6"/>
      <c r="O664" s="6"/>
      <c r="P664" s="6">
        <f t="shared" si="225"/>
        <v>372.6</v>
      </c>
      <c r="Q664" s="6"/>
      <c r="R664" s="6"/>
      <c r="S664" s="6">
        <f t="shared" si="220"/>
        <v>372.6</v>
      </c>
      <c r="T664" s="6"/>
      <c r="U664" s="6"/>
      <c r="V664" s="6">
        <f t="shared" si="204"/>
        <v>372.6</v>
      </c>
      <c r="W664" s="6"/>
      <c r="X664" s="6"/>
      <c r="Y664" s="6">
        <f t="shared" si="203"/>
        <v>372.6</v>
      </c>
      <c r="Z664" s="6"/>
      <c r="AA664" s="6"/>
      <c r="AB664" s="6">
        <f t="shared" si="240"/>
        <v>372.6</v>
      </c>
      <c r="AC664" s="6"/>
      <c r="AD664" s="6"/>
      <c r="AE664" s="6">
        <f t="shared" si="238"/>
        <v>372.6</v>
      </c>
      <c r="AF664" s="6"/>
      <c r="AG664" s="6"/>
      <c r="AH664" s="6">
        <f t="shared" si="242"/>
        <v>372.6</v>
      </c>
      <c r="AI664" s="6"/>
      <c r="AJ664" s="6"/>
      <c r="AK664" s="6">
        <f t="shared" si="241"/>
        <v>372.6</v>
      </c>
      <c r="AL664" s="6">
        <v>372.6</v>
      </c>
      <c r="AM664" s="6">
        <v>372.6</v>
      </c>
      <c r="AN664" s="245">
        <f>AL667-AN663</f>
        <v>158590.33000000007</v>
      </c>
      <c r="AO664" s="245">
        <f>AM667-AO663</f>
        <v>160183.1100000001</v>
      </c>
    </row>
    <row r="665" spans="1:41" ht="33.75" hidden="1" customHeight="1">
      <c r="A665" s="1" t="s">
        <v>123</v>
      </c>
      <c r="B665" s="57">
        <v>931</v>
      </c>
      <c r="C665" s="8" t="s">
        <v>100</v>
      </c>
      <c r="D665" s="8" t="s">
        <v>155</v>
      </c>
      <c r="E665" s="8"/>
      <c r="F665" s="131">
        <f>F666</f>
        <v>0</v>
      </c>
      <c r="G665" s="131">
        <f>G666</f>
        <v>0</v>
      </c>
      <c r="H665" s="6">
        <f t="shared" si="237"/>
        <v>0</v>
      </c>
      <c r="I665" s="6"/>
      <c r="J665" s="6">
        <f t="shared" si="208"/>
        <v>0</v>
      </c>
      <c r="K665" s="6"/>
      <c r="L665" s="6">
        <f>L666</f>
        <v>0</v>
      </c>
      <c r="M665" s="6">
        <f t="shared" si="207"/>
        <v>0</v>
      </c>
      <c r="N665" s="6"/>
      <c r="O665" s="6"/>
      <c r="P665" s="6">
        <f t="shared" si="225"/>
        <v>0</v>
      </c>
      <c r="Q665" s="6"/>
      <c r="R665" s="6"/>
      <c r="S665" s="6">
        <f t="shared" si="220"/>
        <v>0</v>
      </c>
      <c r="T665" s="6"/>
      <c r="U665" s="6"/>
      <c r="V665" s="6">
        <f t="shared" si="204"/>
        <v>0</v>
      </c>
      <c r="W665" s="6"/>
      <c r="X665" s="6"/>
      <c r="Y665" s="6">
        <f t="shared" si="203"/>
        <v>0</v>
      </c>
      <c r="Z665" s="6"/>
      <c r="AA665" s="6"/>
      <c r="AB665" s="6">
        <f t="shared" si="240"/>
        <v>0</v>
      </c>
      <c r="AC665" s="6"/>
      <c r="AD665" s="6"/>
      <c r="AE665" s="6">
        <f t="shared" si="238"/>
        <v>0</v>
      </c>
      <c r="AF665" s="6"/>
      <c r="AG665" s="6"/>
      <c r="AH665" s="6">
        <f t="shared" si="242"/>
        <v>0</v>
      </c>
      <c r="AI665" s="6"/>
      <c r="AJ665" s="6"/>
      <c r="AK665" s="6">
        <f t="shared" si="241"/>
        <v>0</v>
      </c>
      <c r="AL665" s="131">
        <f>AL666</f>
        <v>0</v>
      </c>
      <c r="AM665" s="131">
        <f>AM666</f>
        <v>0</v>
      </c>
    </row>
    <row r="666" spans="1:41" ht="33.75" hidden="1" customHeight="1">
      <c r="A666" s="9" t="s">
        <v>101</v>
      </c>
      <c r="B666" s="57">
        <v>931</v>
      </c>
      <c r="C666" s="8" t="s">
        <v>100</v>
      </c>
      <c r="D666" s="8" t="s">
        <v>155</v>
      </c>
      <c r="E666" s="8" t="s">
        <v>20</v>
      </c>
      <c r="F666" s="6"/>
      <c r="G666" s="6"/>
      <c r="H666" s="6">
        <f t="shared" si="237"/>
        <v>0</v>
      </c>
      <c r="I666" s="6"/>
      <c r="J666" s="6">
        <f t="shared" si="208"/>
        <v>0</v>
      </c>
      <c r="K666" s="6"/>
      <c r="L666" s="6"/>
      <c r="M666" s="6">
        <f t="shared" si="207"/>
        <v>0</v>
      </c>
      <c r="N666" s="6"/>
      <c r="O666" s="6"/>
      <c r="P666" s="6">
        <f t="shared" si="225"/>
        <v>0</v>
      </c>
      <c r="Q666" s="6"/>
      <c r="R666" s="6"/>
      <c r="S666" s="6">
        <f t="shared" si="220"/>
        <v>0</v>
      </c>
      <c r="T666" s="6"/>
      <c r="U666" s="6"/>
      <c r="V666" s="6">
        <f t="shared" si="204"/>
        <v>0</v>
      </c>
      <c r="W666" s="6"/>
      <c r="X666" s="6"/>
      <c r="Y666" s="6">
        <f t="shared" si="203"/>
        <v>0</v>
      </c>
      <c r="Z666" s="6"/>
      <c r="AA666" s="6"/>
      <c r="AB666" s="6">
        <f t="shared" si="240"/>
        <v>0</v>
      </c>
      <c r="AC666" s="6"/>
      <c r="AD666" s="6"/>
      <c r="AE666" s="6">
        <f t="shared" si="238"/>
        <v>0</v>
      </c>
      <c r="AF666" s="6"/>
      <c r="AG666" s="6"/>
      <c r="AH666" s="6">
        <f t="shared" si="242"/>
        <v>0</v>
      </c>
      <c r="AI666" s="6"/>
      <c r="AJ666" s="6"/>
      <c r="AK666" s="6">
        <f t="shared" si="241"/>
        <v>0</v>
      </c>
      <c r="AL666" s="6"/>
      <c r="AM666" s="6"/>
    </row>
    <row r="667" spans="1:41" s="53" customFormat="1" ht="33.75" customHeight="1">
      <c r="A667" s="127" t="s">
        <v>104</v>
      </c>
      <c r="B667" s="105"/>
      <c r="C667" s="106"/>
      <c r="D667" s="106"/>
      <c r="E667" s="106"/>
      <c r="F667" s="153">
        <f>F11+F25+F242+F568+F657</f>
        <v>198661.30000000002</v>
      </c>
      <c r="G667" s="153">
        <f>G11+G25+G242+G568+G657</f>
        <v>397516.80000000005</v>
      </c>
      <c r="H667" s="24">
        <f t="shared" si="237"/>
        <v>596178.10000000009</v>
      </c>
      <c r="I667" s="107" t="e">
        <f>I11+I25+I242+I568+I657</f>
        <v>#REF!</v>
      </c>
      <c r="J667" s="24" t="e">
        <f t="shared" si="208"/>
        <v>#REF!</v>
      </c>
      <c r="K667" s="107" t="e">
        <f>K11+K25+K242+K568+K657</f>
        <v>#REF!</v>
      </c>
      <c r="L667" s="107" t="e">
        <f>L11+L25+L242+L568+L657</f>
        <v>#REF!</v>
      </c>
      <c r="M667" s="24" t="e">
        <f t="shared" si="207"/>
        <v>#REF!</v>
      </c>
      <c r="N667" s="107" t="e">
        <f t="shared" ref="N667:U667" si="243">N11+N25+N242+N568+N657</f>
        <v>#REF!</v>
      </c>
      <c r="O667" s="107" t="e">
        <f t="shared" si="243"/>
        <v>#REF!</v>
      </c>
      <c r="P667" s="107" t="e">
        <f t="shared" si="243"/>
        <v>#REF!</v>
      </c>
      <c r="Q667" s="107" t="e">
        <f t="shared" si="243"/>
        <v>#REF!</v>
      </c>
      <c r="R667" s="107" t="e">
        <f t="shared" si="243"/>
        <v>#REF!</v>
      </c>
      <c r="S667" s="107" t="e">
        <f t="shared" si="243"/>
        <v>#REF!</v>
      </c>
      <c r="T667" s="107" t="e">
        <f t="shared" si="243"/>
        <v>#REF!</v>
      </c>
      <c r="U667" s="107" t="e">
        <f t="shared" si="243"/>
        <v>#REF!</v>
      </c>
      <c r="V667" s="24" t="e">
        <f t="shared" si="204"/>
        <v>#REF!</v>
      </c>
      <c r="W667" s="107" t="e">
        <f>W11+W25+W242+W568+W657</f>
        <v>#REF!</v>
      </c>
      <c r="X667" s="107" t="e">
        <f>X11+X25+X242+X568+X657</f>
        <v>#REF!</v>
      </c>
      <c r="Y667" s="24" t="e">
        <f>V667+W667+X667</f>
        <v>#REF!</v>
      </c>
      <c r="Z667" s="107" t="e">
        <f>Z11+Z25+Z242+Z568+Z657</f>
        <v>#REF!</v>
      </c>
      <c r="AA667" s="107" t="e">
        <f>AA11+AA25+AA242+AA568+AA657</f>
        <v>#REF!</v>
      </c>
      <c r="AB667" s="24" t="e">
        <f t="shared" si="240"/>
        <v>#REF!</v>
      </c>
      <c r="AC667" s="107" t="e">
        <f>AC11+AC25+AC242+AC568+AC657</f>
        <v>#REF!</v>
      </c>
      <c r="AD667" s="107" t="e">
        <f>AD11+AD25+AD242+AD568+AD657</f>
        <v>#REF!</v>
      </c>
      <c r="AE667" s="107" t="e">
        <f>AE11+AE25+AE242+AE568+AE657</f>
        <v>#REF!</v>
      </c>
      <c r="AF667" s="107" t="e">
        <f>AF11+AF25+AF242+AF568+AF657</f>
        <v>#REF!</v>
      </c>
      <c r="AG667" s="107" t="e">
        <f>AG11+AG25+AG242+AG568+AG657</f>
        <v>#REF!</v>
      </c>
      <c r="AH667" s="24" t="e">
        <f t="shared" si="242"/>
        <v>#REF!</v>
      </c>
      <c r="AI667" s="107" t="e">
        <f>AI11+AI25+AI242+AI568+AI657</f>
        <v>#REF!</v>
      </c>
      <c r="AJ667" s="107" t="e">
        <f>AJ11+AJ25+AJ242+AJ568+AJ657</f>
        <v>#REF!</v>
      </c>
      <c r="AK667" s="24" t="e">
        <f t="shared" si="241"/>
        <v>#REF!</v>
      </c>
      <c r="AL667" s="153">
        <f>AL11+AL25+AL242+AL568+AL657</f>
        <v>478342.83000000007</v>
      </c>
      <c r="AM667" s="153">
        <f>AM11+AM25+AM242+AM568+AM657</f>
        <v>480371.71000000008</v>
      </c>
      <c r="AN667" s="118"/>
      <c r="AO667" s="118"/>
    </row>
    <row r="668" spans="1:41" ht="33.75" customHeight="1">
      <c r="A668" s="108"/>
      <c r="B668" s="109"/>
      <c r="C668" s="110"/>
      <c r="D668" s="110"/>
      <c r="E668" s="110"/>
      <c r="F668" s="111"/>
      <c r="G668" s="111">
        <f>19076.1+535</f>
        <v>19611.099999999999</v>
      </c>
      <c r="H668" s="276">
        <f>G667+G668</f>
        <v>417127.9</v>
      </c>
      <c r="I668" s="111"/>
      <c r="J668" s="112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2"/>
      <c r="W668" s="112"/>
      <c r="X668" s="112"/>
      <c r="Y668" s="112"/>
      <c r="Z668" s="113"/>
      <c r="AA668" s="113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24"/>
      <c r="AM668" s="24"/>
      <c r="AN668" s="94"/>
    </row>
    <row r="669" spans="1:41" ht="33.75" customHeight="1">
      <c r="A669" s="108"/>
      <c r="B669" s="109"/>
      <c r="C669" s="110"/>
      <c r="D669" s="59"/>
      <c r="E669" s="59"/>
      <c r="F669" s="24" t="s">
        <v>270</v>
      </c>
      <c r="G669" s="24" t="s">
        <v>383</v>
      </c>
      <c r="H669" s="282">
        <v>2024</v>
      </c>
      <c r="I669" s="282"/>
      <c r="J669" s="282">
        <v>2018</v>
      </c>
      <c r="K669" s="282"/>
      <c r="L669" s="282"/>
      <c r="M669" s="282">
        <v>2018</v>
      </c>
      <c r="N669" s="283"/>
      <c r="O669" s="283"/>
      <c r="P669" s="283"/>
      <c r="Q669" s="283"/>
      <c r="R669" s="283"/>
      <c r="S669" s="282" t="s">
        <v>244</v>
      </c>
      <c r="T669" s="282"/>
      <c r="U669" s="282"/>
      <c r="V669" s="282" t="s">
        <v>244</v>
      </c>
      <c r="W669" s="284"/>
      <c r="X669" s="284"/>
      <c r="Y669" s="282" t="s">
        <v>244</v>
      </c>
      <c r="Z669" s="285"/>
      <c r="AA669" s="285"/>
      <c r="AB669" s="282" t="s">
        <v>244</v>
      </c>
      <c r="AC669" s="284"/>
      <c r="AD669" s="284"/>
      <c r="AE669" s="282" t="s">
        <v>244</v>
      </c>
      <c r="AF669" s="284"/>
      <c r="AG669" s="284"/>
      <c r="AH669" s="282" t="s">
        <v>244</v>
      </c>
      <c r="AI669" s="286" t="s">
        <v>265</v>
      </c>
      <c r="AJ669" s="286" t="s">
        <v>266</v>
      </c>
      <c r="AK669" s="282" t="s">
        <v>244</v>
      </c>
      <c r="AL669" s="282">
        <v>2025</v>
      </c>
      <c r="AM669" s="282">
        <v>2026</v>
      </c>
      <c r="AN669" s="94"/>
    </row>
    <row r="670" spans="1:41" ht="33.75" customHeight="1">
      <c r="A670" s="108"/>
      <c r="B670" s="109"/>
      <c r="C670" s="110"/>
      <c r="D670" s="221" t="s">
        <v>273</v>
      </c>
      <c r="E670" s="222"/>
      <c r="F670" s="114">
        <f>F27</f>
        <v>1826.4</v>
      </c>
      <c r="G670" s="114">
        <f>G27</f>
        <v>0</v>
      </c>
      <c r="H670" s="114">
        <f>H27</f>
        <v>1826.4</v>
      </c>
      <c r="I670" s="114"/>
      <c r="J670" s="114"/>
      <c r="K670" s="114"/>
      <c r="L670" s="34"/>
      <c r="M670" s="114"/>
      <c r="N670" s="223"/>
      <c r="O670" s="223"/>
      <c r="P670" s="223"/>
      <c r="Q670" s="223"/>
      <c r="R670" s="223"/>
      <c r="S670" s="114"/>
      <c r="T670" s="114"/>
      <c r="U670" s="114"/>
      <c r="V670" s="114"/>
      <c r="W670" s="114"/>
      <c r="X670" s="114"/>
      <c r="Y670" s="114"/>
      <c r="Z670" s="224"/>
      <c r="AA670" s="224"/>
      <c r="AB670" s="34"/>
      <c r="AC670" s="34"/>
      <c r="AD670" s="34"/>
      <c r="AE670" s="34"/>
      <c r="AF670" s="34"/>
      <c r="AG670" s="34"/>
      <c r="AH670" s="34"/>
      <c r="AI670" s="114"/>
      <c r="AJ670" s="114"/>
      <c r="AK670" s="34"/>
      <c r="AL670" s="114">
        <f>AL27</f>
        <v>1826.4</v>
      </c>
      <c r="AM670" s="114">
        <f>AM27</f>
        <v>1826.4</v>
      </c>
    </row>
    <row r="671" spans="1:41" ht="33.75" customHeight="1">
      <c r="A671" s="60"/>
      <c r="B671" s="60"/>
      <c r="C671" s="60"/>
      <c r="D671" s="225" t="s">
        <v>6</v>
      </c>
      <c r="E671" s="226"/>
      <c r="F671" s="227">
        <f>F14</f>
        <v>583.5</v>
      </c>
      <c r="G671" s="227">
        <f>G14</f>
        <v>0</v>
      </c>
      <c r="H671" s="227">
        <f>H14</f>
        <v>583.5</v>
      </c>
      <c r="I671" s="227">
        <f>I13</f>
        <v>0</v>
      </c>
      <c r="J671" s="227">
        <f>J13</f>
        <v>583.5</v>
      </c>
      <c r="K671" s="227">
        <f>K13</f>
        <v>0</v>
      </c>
      <c r="L671" s="228">
        <f>L13</f>
        <v>0</v>
      </c>
      <c r="M671" s="114">
        <f>J671+K671+L671</f>
        <v>583.5</v>
      </c>
      <c r="N671" s="227">
        <f>N13</f>
        <v>0</v>
      </c>
      <c r="O671" s="227">
        <f>O13</f>
        <v>0</v>
      </c>
      <c r="P671" s="114">
        <f>M671+N671+O671</f>
        <v>583.5</v>
      </c>
      <c r="Q671" s="227">
        <f>Q13</f>
        <v>0</v>
      </c>
      <c r="R671" s="227">
        <f>R13</f>
        <v>0</v>
      </c>
      <c r="S671" s="227">
        <f>S13</f>
        <v>583.5</v>
      </c>
      <c r="T671" s="227">
        <f>T13</f>
        <v>0</v>
      </c>
      <c r="U671" s="227">
        <f>U13</f>
        <v>0</v>
      </c>
      <c r="V671" s="227">
        <f>S671+T671+U671</f>
        <v>583.5</v>
      </c>
      <c r="W671" s="227">
        <f>W13</f>
        <v>0</v>
      </c>
      <c r="X671" s="227">
        <f>X13</f>
        <v>0</v>
      </c>
      <c r="Y671" s="227">
        <f>V671+W671+X671</f>
        <v>583.5</v>
      </c>
      <c r="Z671" s="227">
        <f>Z13</f>
        <v>0</v>
      </c>
      <c r="AA671" s="227">
        <f>AA13</f>
        <v>0</v>
      </c>
      <c r="AB671" s="228">
        <f>Y671+Z671+AA671</f>
        <v>583.5</v>
      </c>
      <c r="AC671" s="228">
        <f>AC13</f>
        <v>0</v>
      </c>
      <c r="AD671" s="228">
        <f>AD13</f>
        <v>0</v>
      </c>
      <c r="AE671" s="228">
        <f t="shared" ref="AE671:AE700" si="244">AB671+AC671+AD671</f>
        <v>583.5</v>
      </c>
      <c r="AF671" s="228">
        <f>AF13</f>
        <v>0</v>
      </c>
      <c r="AG671" s="228">
        <f>AG13</f>
        <v>0</v>
      </c>
      <c r="AH671" s="228">
        <f t="shared" ref="AH671:AH687" si="245">AE671+AF671+AG671</f>
        <v>583.5</v>
      </c>
      <c r="AI671" s="228">
        <f>AI13</f>
        <v>0</v>
      </c>
      <c r="AJ671" s="228">
        <f>AJ13</f>
        <v>0</v>
      </c>
      <c r="AK671" s="229">
        <f>AH671+AI671+AJ671</f>
        <v>583.5</v>
      </c>
      <c r="AL671" s="227">
        <f>AL14</f>
        <v>583.5</v>
      </c>
      <c r="AM671" s="227">
        <f>AM14</f>
        <v>583.5</v>
      </c>
    </row>
    <row r="672" spans="1:41" ht="33.75" customHeight="1">
      <c r="A672" s="60"/>
      <c r="B672" s="60"/>
      <c r="C672" s="60"/>
      <c r="D672" s="230" t="s">
        <v>14</v>
      </c>
      <c r="E672" s="226"/>
      <c r="F672" s="228">
        <f t="shared" ref="F672:L672" si="246">F31+F244</f>
        <v>29813.599999999999</v>
      </c>
      <c r="G672" s="228">
        <f t="shared" si="246"/>
        <v>2462.9</v>
      </c>
      <c r="H672" s="228">
        <f t="shared" si="246"/>
        <v>32276.499999999996</v>
      </c>
      <c r="I672" s="228">
        <f t="shared" si="246"/>
        <v>0</v>
      </c>
      <c r="J672" s="228">
        <f t="shared" si="246"/>
        <v>32276.499999999996</v>
      </c>
      <c r="K672" s="228">
        <f t="shared" si="246"/>
        <v>0</v>
      </c>
      <c r="L672" s="228">
        <f t="shared" si="246"/>
        <v>0</v>
      </c>
      <c r="M672" s="114">
        <f t="shared" ref="M672:M702" si="247">J672+K672+L672</f>
        <v>32276.499999999996</v>
      </c>
      <c r="N672" s="228">
        <f>N31+N244</f>
        <v>0</v>
      </c>
      <c r="O672" s="228">
        <f>O31+O244</f>
        <v>0</v>
      </c>
      <c r="P672" s="114">
        <f t="shared" ref="P672:P701" si="248">M672+N672+O672</f>
        <v>32276.499999999996</v>
      </c>
      <c r="Q672" s="228">
        <f>Q31+Q244</f>
        <v>0</v>
      </c>
      <c r="R672" s="228">
        <f>R31+R244</f>
        <v>0</v>
      </c>
      <c r="S672" s="228">
        <f>S31+S244</f>
        <v>32194.1</v>
      </c>
      <c r="T672" s="228">
        <f>T31+T244</f>
        <v>0</v>
      </c>
      <c r="U672" s="228">
        <f>U31+U244</f>
        <v>0</v>
      </c>
      <c r="V672" s="228">
        <f>S672+T672+U672</f>
        <v>32194.1</v>
      </c>
      <c r="W672" s="228">
        <f>W31+W244</f>
        <v>0</v>
      </c>
      <c r="X672" s="228">
        <f>X31+X244</f>
        <v>0</v>
      </c>
      <c r="Y672" s="227">
        <f t="shared" ref="Y672:Y702" si="249">V672+W672+X672</f>
        <v>32194.1</v>
      </c>
      <c r="Z672" s="228">
        <f>Z31+Z244</f>
        <v>0</v>
      </c>
      <c r="AA672" s="228">
        <f>AA31+AA244</f>
        <v>0</v>
      </c>
      <c r="AB672" s="228">
        <f t="shared" ref="AB672:AB702" si="250">Y672+Z672+AA672</f>
        <v>32194.1</v>
      </c>
      <c r="AC672" s="228">
        <f>AC31+AC244</f>
        <v>0</v>
      </c>
      <c r="AD672" s="228">
        <f>AD31+AD244</f>
        <v>0</v>
      </c>
      <c r="AE672" s="228">
        <f t="shared" si="244"/>
        <v>32194.1</v>
      </c>
      <c r="AF672" s="228">
        <f>AF31+AF244</f>
        <v>0</v>
      </c>
      <c r="AG672" s="228">
        <f>AG31+AG244</f>
        <v>0</v>
      </c>
      <c r="AH672" s="228">
        <f t="shared" si="245"/>
        <v>32194.1</v>
      </c>
      <c r="AI672" s="228">
        <f>AI31+AI244</f>
        <v>0</v>
      </c>
      <c r="AJ672" s="228">
        <f>AJ31+AJ244</f>
        <v>0</v>
      </c>
      <c r="AK672" s="229">
        <f t="shared" ref="AK672:AK702" si="251">AH672+AI672+AJ672</f>
        <v>32194.1</v>
      </c>
      <c r="AL672" s="228">
        <f>AL31+AL244</f>
        <v>32127.399999999998</v>
      </c>
      <c r="AM672" s="228">
        <f>AM31+AM244</f>
        <v>32127.399999999998</v>
      </c>
    </row>
    <row r="673" spans="1:39" ht="33.75" customHeight="1">
      <c r="A673" s="60"/>
      <c r="B673" s="60"/>
      <c r="C673" s="60"/>
      <c r="D673" s="230" t="s">
        <v>105</v>
      </c>
      <c r="E673" s="226"/>
      <c r="F673" s="228">
        <f t="shared" ref="F673:L673" si="252">F54</f>
        <v>0</v>
      </c>
      <c r="G673" s="228">
        <f t="shared" si="252"/>
        <v>3.7</v>
      </c>
      <c r="H673" s="228">
        <f t="shared" si="252"/>
        <v>3.7</v>
      </c>
      <c r="I673" s="228">
        <f t="shared" si="252"/>
        <v>0</v>
      </c>
      <c r="J673" s="228">
        <f t="shared" si="252"/>
        <v>3.7</v>
      </c>
      <c r="K673" s="228">
        <f t="shared" si="252"/>
        <v>0</v>
      </c>
      <c r="L673" s="228">
        <f t="shared" si="252"/>
        <v>0</v>
      </c>
      <c r="M673" s="114">
        <f t="shared" si="247"/>
        <v>3.7</v>
      </c>
      <c r="N673" s="228">
        <f>N54</f>
        <v>0</v>
      </c>
      <c r="O673" s="228">
        <f>O54</f>
        <v>0</v>
      </c>
      <c r="P673" s="114">
        <f t="shared" si="248"/>
        <v>3.7</v>
      </c>
      <c r="Q673" s="228">
        <f t="shared" ref="Q673:X673" si="253">Q54</f>
        <v>0</v>
      </c>
      <c r="R673" s="228">
        <f t="shared" si="253"/>
        <v>0</v>
      </c>
      <c r="S673" s="228">
        <f t="shared" si="253"/>
        <v>3.7</v>
      </c>
      <c r="T673" s="228">
        <f t="shared" si="253"/>
        <v>0</v>
      </c>
      <c r="U673" s="228">
        <f t="shared" si="253"/>
        <v>0</v>
      </c>
      <c r="V673" s="228">
        <f t="shared" si="253"/>
        <v>3.7</v>
      </c>
      <c r="W673" s="228">
        <f t="shared" si="253"/>
        <v>0</v>
      </c>
      <c r="X673" s="228">
        <f t="shared" si="253"/>
        <v>0</v>
      </c>
      <c r="Y673" s="227">
        <f t="shared" si="249"/>
        <v>3.7</v>
      </c>
      <c r="Z673" s="228">
        <f>Z54</f>
        <v>0</v>
      </c>
      <c r="AA673" s="228">
        <f>AA54</f>
        <v>0</v>
      </c>
      <c r="AB673" s="228">
        <f t="shared" si="250"/>
        <v>3.7</v>
      </c>
      <c r="AC673" s="228">
        <f t="shared" ref="AC673:AJ673" si="254">AC54</f>
        <v>0</v>
      </c>
      <c r="AD673" s="228">
        <f t="shared" si="254"/>
        <v>0</v>
      </c>
      <c r="AE673" s="228">
        <f t="shared" si="254"/>
        <v>3.7</v>
      </c>
      <c r="AF673" s="228">
        <f t="shared" si="254"/>
        <v>0</v>
      </c>
      <c r="AG673" s="228">
        <f t="shared" si="254"/>
        <v>0</v>
      </c>
      <c r="AH673" s="228">
        <f t="shared" si="254"/>
        <v>3.7</v>
      </c>
      <c r="AI673" s="228">
        <f t="shared" si="254"/>
        <v>0</v>
      </c>
      <c r="AJ673" s="228">
        <f t="shared" si="254"/>
        <v>0</v>
      </c>
      <c r="AK673" s="229">
        <f t="shared" si="251"/>
        <v>3.7</v>
      </c>
      <c r="AL673" s="228">
        <f>AL54</f>
        <v>5.9</v>
      </c>
      <c r="AM673" s="228">
        <f>AM54</f>
        <v>67.400000000000006</v>
      </c>
    </row>
    <row r="674" spans="1:39" ht="33.75" customHeight="1">
      <c r="A674" s="60"/>
      <c r="B674" s="60"/>
      <c r="C674" s="60"/>
      <c r="D674" s="230" t="s">
        <v>100</v>
      </c>
      <c r="E674" s="226"/>
      <c r="F674" s="228">
        <f t="shared" ref="F674:L674" si="255">F570+F659</f>
        <v>7385.8</v>
      </c>
      <c r="G674" s="228">
        <f t="shared" si="255"/>
        <v>372.6</v>
      </c>
      <c r="H674" s="228">
        <f t="shared" si="255"/>
        <v>7758.4</v>
      </c>
      <c r="I674" s="228">
        <f t="shared" si="255"/>
        <v>0</v>
      </c>
      <c r="J674" s="228">
        <f t="shared" si="255"/>
        <v>7758.4</v>
      </c>
      <c r="K674" s="228">
        <f t="shared" si="255"/>
        <v>0</v>
      </c>
      <c r="L674" s="228">
        <f t="shared" si="255"/>
        <v>0</v>
      </c>
      <c r="M674" s="114">
        <f t="shared" si="247"/>
        <v>7758.4</v>
      </c>
      <c r="N674" s="228">
        <f>N570+N659</f>
        <v>0</v>
      </c>
      <c r="O674" s="228">
        <f>O570+O659</f>
        <v>0</v>
      </c>
      <c r="P674" s="114">
        <f t="shared" si="248"/>
        <v>7758.4</v>
      </c>
      <c r="Q674" s="228">
        <f t="shared" ref="Q674:X674" si="256">Q570+Q659</f>
        <v>0</v>
      </c>
      <c r="R674" s="228">
        <f t="shared" si="256"/>
        <v>0</v>
      </c>
      <c r="S674" s="228">
        <f t="shared" si="256"/>
        <v>7758.4</v>
      </c>
      <c r="T674" s="228">
        <f t="shared" si="256"/>
        <v>0</v>
      </c>
      <c r="U674" s="228">
        <f t="shared" si="256"/>
        <v>0</v>
      </c>
      <c r="V674" s="228">
        <f t="shared" si="256"/>
        <v>7758.4</v>
      </c>
      <c r="W674" s="228">
        <f t="shared" si="256"/>
        <v>0</v>
      </c>
      <c r="X674" s="228">
        <f t="shared" si="256"/>
        <v>0</v>
      </c>
      <c r="Y674" s="227">
        <f t="shared" si="249"/>
        <v>7758.4</v>
      </c>
      <c r="Z674" s="228">
        <f>Z570+Z659</f>
        <v>0</v>
      </c>
      <c r="AA674" s="228">
        <f>AA570+AA659</f>
        <v>0</v>
      </c>
      <c r="AB674" s="228">
        <f t="shared" si="250"/>
        <v>7758.4</v>
      </c>
      <c r="AC674" s="228">
        <f t="shared" ref="AC674:AJ674" si="257">AC570+AC659</f>
        <v>0</v>
      </c>
      <c r="AD674" s="228">
        <f t="shared" si="257"/>
        <v>0</v>
      </c>
      <c r="AE674" s="228">
        <f t="shared" si="257"/>
        <v>7758.4</v>
      </c>
      <c r="AF674" s="228">
        <f t="shared" si="257"/>
        <v>0</v>
      </c>
      <c r="AG674" s="228">
        <f t="shared" si="257"/>
        <v>0</v>
      </c>
      <c r="AH674" s="228">
        <f t="shared" si="257"/>
        <v>7758.4</v>
      </c>
      <c r="AI674" s="228">
        <f t="shared" si="257"/>
        <v>0</v>
      </c>
      <c r="AJ674" s="228">
        <f t="shared" si="257"/>
        <v>0</v>
      </c>
      <c r="AK674" s="229">
        <f t="shared" si="251"/>
        <v>7758.4</v>
      </c>
      <c r="AL674" s="228">
        <f>AL570+AL659</f>
        <v>7757.9</v>
      </c>
      <c r="AM674" s="228">
        <f>AM570+AM659</f>
        <v>7757.9</v>
      </c>
    </row>
    <row r="675" spans="1:39" ht="33.75" customHeight="1">
      <c r="A675" s="60"/>
      <c r="B675" s="60"/>
      <c r="C675" s="60"/>
      <c r="D675" s="230" t="s">
        <v>22</v>
      </c>
      <c r="E675" s="226"/>
      <c r="F675" s="228">
        <f t="shared" ref="F675:L675" si="258">F58</f>
        <v>100</v>
      </c>
      <c r="G675" s="228">
        <f t="shared" si="258"/>
        <v>0</v>
      </c>
      <c r="H675" s="228">
        <f t="shared" si="258"/>
        <v>100</v>
      </c>
      <c r="I675" s="228">
        <f t="shared" si="258"/>
        <v>0</v>
      </c>
      <c r="J675" s="228">
        <f t="shared" si="258"/>
        <v>100</v>
      </c>
      <c r="K675" s="228">
        <f t="shared" si="258"/>
        <v>0</v>
      </c>
      <c r="L675" s="228">
        <f t="shared" si="258"/>
        <v>0</v>
      </c>
      <c r="M675" s="114">
        <f t="shared" si="247"/>
        <v>100</v>
      </c>
      <c r="N675" s="228">
        <f>N58</f>
        <v>0</v>
      </c>
      <c r="O675" s="228">
        <f>O58</f>
        <v>0</v>
      </c>
      <c r="P675" s="114">
        <f t="shared" si="248"/>
        <v>100</v>
      </c>
      <c r="Q675" s="228">
        <f>Q58</f>
        <v>0</v>
      </c>
      <c r="R675" s="228">
        <f>R58</f>
        <v>0</v>
      </c>
      <c r="S675" s="228">
        <f>S58</f>
        <v>100</v>
      </c>
      <c r="T675" s="228">
        <f>T58</f>
        <v>0</v>
      </c>
      <c r="U675" s="228">
        <f>U58</f>
        <v>0</v>
      </c>
      <c r="V675" s="228">
        <f t="shared" ref="V675:V700" si="259">S675+T675+U675</f>
        <v>100</v>
      </c>
      <c r="W675" s="228">
        <f>W58</f>
        <v>0</v>
      </c>
      <c r="X675" s="228">
        <f>X58</f>
        <v>0</v>
      </c>
      <c r="Y675" s="227">
        <f t="shared" si="249"/>
        <v>100</v>
      </c>
      <c r="Z675" s="228">
        <f>Z58</f>
        <v>0</v>
      </c>
      <c r="AA675" s="228">
        <f>AA58</f>
        <v>0</v>
      </c>
      <c r="AB675" s="228">
        <f t="shared" si="250"/>
        <v>100</v>
      </c>
      <c r="AC675" s="228">
        <f>AC58</f>
        <v>0</v>
      </c>
      <c r="AD675" s="228">
        <f>AD58</f>
        <v>0</v>
      </c>
      <c r="AE675" s="228">
        <f t="shared" si="244"/>
        <v>100</v>
      </c>
      <c r="AF675" s="228">
        <f>AF58</f>
        <v>0</v>
      </c>
      <c r="AG675" s="228">
        <f>AG58</f>
        <v>0</v>
      </c>
      <c r="AH675" s="228">
        <f t="shared" si="245"/>
        <v>100</v>
      </c>
      <c r="AI675" s="228">
        <f>AI58</f>
        <v>0</v>
      </c>
      <c r="AJ675" s="228">
        <f>AJ58</f>
        <v>0</v>
      </c>
      <c r="AK675" s="229">
        <f t="shared" si="251"/>
        <v>100</v>
      </c>
      <c r="AL675" s="228">
        <f>AL58</f>
        <v>100</v>
      </c>
      <c r="AM675" s="228">
        <f>AM58</f>
        <v>100</v>
      </c>
    </row>
    <row r="676" spans="1:39" ht="33.75" customHeight="1">
      <c r="A676" s="60"/>
      <c r="B676" s="60"/>
      <c r="C676" s="60"/>
      <c r="D676" s="230" t="s">
        <v>24</v>
      </c>
      <c r="E676" s="226"/>
      <c r="F676" s="228">
        <f>F19+F61+F579+F17</f>
        <v>9105.4</v>
      </c>
      <c r="G676" s="228">
        <f>G19+G61+G579+G17</f>
        <v>1060.7</v>
      </c>
      <c r="H676" s="228">
        <f>H19+H61+H579+H17</f>
        <v>10166.1</v>
      </c>
      <c r="I676" s="228">
        <f>I19+I61+I579</f>
        <v>0</v>
      </c>
      <c r="J676" s="228">
        <f>J19+J61+J579</f>
        <v>10166.1</v>
      </c>
      <c r="K676" s="228">
        <f>K19+K61+K579</f>
        <v>0</v>
      </c>
      <c r="L676" s="228">
        <f>L61</f>
        <v>0</v>
      </c>
      <c r="M676" s="114">
        <f t="shared" si="247"/>
        <v>10166.1</v>
      </c>
      <c r="N676" s="228">
        <f>N19+N61+N579</f>
        <v>0</v>
      </c>
      <c r="O676" s="228">
        <f>O19+O61+O579</f>
        <v>0</v>
      </c>
      <c r="P676" s="114">
        <f t="shared" si="248"/>
        <v>10166.1</v>
      </c>
      <c r="Q676" s="228">
        <f t="shared" ref="Q676:X676" si="260">Q19+Q61+Q579</f>
        <v>0</v>
      </c>
      <c r="R676" s="228">
        <f t="shared" si="260"/>
        <v>0</v>
      </c>
      <c r="S676" s="228">
        <f t="shared" si="260"/>
        <v>10166.1</v>
      </c>
      <c r="T676" s="228">
        <f t="shared" si="260"/>
        <v>0</v>
      </c>
      <c r="U676" s="228">
        <f t="shared" si="260"/>
        <v>0</v>
      </c>
      <c r="V676" s="228">
        <f t="shared" si="260"/>
        <v>10166.1</v>
      </c>
      <c r="W676" s="228">
        <f t="shared" si="260"/>
        <v>0</v>
      </c>
      <c r="X676" s="228">
        <f t="shared" si="260"/>
        <v>0</v>
      </c>
      <c r="Y676" s="227">
        <f t="shared" si="249"/>
        <v>10166.1</v>
      </c>
      <c r="Z676" s="228">
        <f>Z19+Z61+Z579</f>
        <v>0</v>
      </c>
      <c r="AA676" s="228">
        <f>AA19+AA61+AA579</f>
        <v>0</v>
      </c>
      <c r="AB676" s="228">
        <f t="shared" si="250"/>
        <v>10166.1</v>
      </c>
      <c r="AC676" s="228">
        <f t="shared" ref="AC676:AH676" si="261">AC19+AC61+AC579</f>
        <v>0</v>
      </c>
      <c r="AD676" s="228">
        <f t="shared" si="261"/>
        <v>0</v>
      </c>
      <c r="AE676" s="228">
        <f t="shared" si="261"/>
        <v>10166.1</v>
      </c>
      <c r="AF676" s="228">
        <f t="shared" si="261"/>
        <v>0</v>
      </c>
      <c r="AG676" s="228">
        <f t="shared" si="261"/>
        <v>0</v>
      </c>
      <c r="AH676" s="228">
        <f t="shared" si="261"/>
        <v>10166.1</v>
      </c>
      <c r="AI676" s="228">
        <f>AI19+AI61</f>
        <v>0</v>
      </c>
      <c r="AJ676" s="228">
        <f>AJ19+AJ61+AJ579</f>
        <v>0</v>
      </c>
      <c r="AK676" s="229">
        <f t="shared" si="251"/>
        <v>10166.1</v>
      </c>
      <c r="AL676" s="228">
        <f>AL19+AL61+AL579+AL17</f>
        <v>14719.229999999998</v>
      </c>
      <c r="AM676" s="228">
        <f>AM19+AM61+AM579+AM17</f>
        <v>19718.11</v>
      </c>
    </row>
    <row r="677" spans="1:39" ht="33.75" customHeight="1">
      <c r="A677" s="60"/>
      <c r="B677" s="60"/>
      <c r="C677" s="60"/>
      <c r="D677" s="230" t="s">
        <v>30</v>
      </c>
      <c r="E677" s="226"/>
      <c r="F677" s="228">
        <f>F94+F265+F583</f>
        <v>0</v>
      </c>
      <c r="G677" s="228">
        <f>G94+G265+G583</f>
        <v>0</v>
      </c>
      <c r="H677" s="228">
        <f>H94+H265+H583</f>
        <v>0</v>
      </c>
      <c r="I677" s="228">
        <f>I94+I265</f>
        <v>0</v>
      </c>
      <c r="J677" s="228">
        <f>J94+J265</f>
        <v>0</v>
      </c>
      <c r="K677" s="228">
        <f>K94+K265</f>
        <v>0</v>
      </c>
      <c r="L677" s="228">
        <f>L94+L265</f>
        <v>0</v>
      </c>
      <c r="M677" s="114">
        <f t="shared" si="247"/>
        <v>0</v>
      </c>
      <c r="N677" s="228">
        <f>N94+N265</f>
        <v>0</v>
      </c>
      <c r="O677" s="228">
        <f>O94+O265</f>
        <v>0</v>
      </c>
      <c r="P677" s="114">
        <f t="shared" si="248"/>
        <v>0</v>
      </c>
      <c r="Q677" s="228">
        <f>Q94+Q265</f>
        <v>0</v>
      </c>
      <c r="R677" s="228">
        <f>R94+R265</f>
        <v>0</v>
      </c>
      <c r="S677" s="228">
        <f>S94+S265</f>
        <v>0</v>
      </c>
      <c r="T677" s="228">
        <f>T94+T265</f>
        <v>0</v>
      </c>
      <c r="U677" s="228">
        <f>U94+U265</f>
        <v>0</v>
      </c>
      <c r="V677" s="228">
        <f t="shared" si="259"/>
        <v>0</v>
      </c>
      <c r="W677" s="228">
        <f>W94+W265</f>
        <v>0</v>
      </c>
      <c r="X677" s="228">
        <f>X94+X265+X584</f>
        <v>0</v>
      </c>
      <c r="Y677" s="227">
        <f t="shared" si="249"/>
        <v>0</v>
      </c>
      <c r="Z677" s="228">
        <f>Z94+Z265</f>
        <v>0</v>
      </c>
      <c r="AA677" s="228">
        <f>AA94+AA265</f>
        <v>0</v>
      </c>
      <c r="AB677" s="228">
        <f t="shared" si="250"/>
        <v>0</v>
      </c>
      <c r="AC677" s="228">
        <f>AC94+AC265</f>
        <v>0</v>
      </c>
      <c r="AD677" s="228">
        <f>AD94+AD265</f>
        <v>0</v>
      </c>
      <c r="AE677" s="228">
        <f t="shared" si="244"/>
        <v>0</v>
      </c>
      <c r="AF677" s="228">
        <f>AF94+AF265</f>
        <v>0</v>
      </c>
      <c r="AG677" s="228">
        <f>AG94+AG265+AG584</f>
        <v>0</v>
      </c>
      <c r="AH677" s="228">
        <f t="shared" si="245"/>
        <v>0</v>
      </c>
      <c r="AI677" s="228">
        <f>AI94+AI265+AI584</f>
        <v>0</v>
      </c>
      <c r="AJ677" s="228">
        <f>AJ94+AJ265+AJ584</f>
        <v>0</v>
      </c>
      <c r="AK677" s="229">
        <f t="shared" si="251"/>
        <v>0</v>
      </c>
      <c r="AL677" s="228">
        <f>AL94+AL265+AL583</f>
        <v>50</v>
      </c>
      <c r="AM677" s="228">
        <f>AM94+AM265+AM583</f>
        <v>0</v>
      </c>
    </row>
    <row r="678" spans="1:39" ht="33.75" customHeight="1">
      <c r="A678" s="60"/>
      <c r="B678" s="60"/>
      <c r="C678" s="60"/>
      <c r="D678" s="230" t="s">
        <v>33</v>
      </c>
      <c r="E678" s="226"/>
      <c r="F678" s="228">
        <f>F100+F270</f>
        <v>0</v>
      </c>
      <c r="G678" s="228">
        <f>G100+G270</f>
        <v>0</v>
      </c>
      <c r="H678" s="228">
        <f>H100+H270</f>
        <v>0</v>
      </c>
      <c r="I678" s="228">
        <f>I100+I269</f>
        <v>0</v>
      </c>
      <c r="J678" s="228">
        <f>J100+J269</f>
        <v>0</v>
      </c>
      <c r="K678" s="228">
        <f>K100+K269</f>
        <v>0</v>
      </c>
      <c r="L678" s="228">
        <f>L100+L269</f>
        <v>0</v>
      </c>
      <c r="M678" s="114">
        <f t="shared" si="247"/>
        <v>0</v>
      </c>
      <c r="N678" s="228">
        <f>N100+N269</f>
        <v>0</v>
      </c>
      <c r="O678" s="228">
        <f>O100+O269</f>
        <v>0</v>
      </c>
      <c r="P678" s="114">
        <f t="shared" si="248"/>
        <v>0</v>
      </c>
      <c r="Q678" s="228">
        <f>Q100+Q269</f>
        <v>0</v>
      </c>
      <c r="R678" s="228">
        <f>R100+R269</f>
        <v>0</v>
      </c>
      <c r="S678" s="228">
        <f>S100+S269</f>
        <v>0</v>
      </c>
      <c r="T678" s="228">
        <f>T100+T269</f>
        <v>0</v>
      </c>
      <c r="U678" s="228">
        <f>U100+U269</f>
        <v>0</v>
      </c>
      <c r="V678" s="228">
        <f t="shared" si="259"/>
        <v>0</v>
      </c>
      <c r="W678" s="228">
        <f>W100+W269</f>
        <v>0</v>
      </c>
      <c r="X678" s="228">
        <f>X100+X269</f>
        <v>0</v>
      </c>
      <c r="Y678" s="227">
        <f t="shared" si="249"/>
        <v>0</v>
      </c>
      <c r="Z678" s="228">
        <f>Z100+Z269</f>
        <v>0</v>
      </c>
      <c r="AA678" s="228">
        <f>AA100+AA269</f>
        <v>0</v>
      </c>
      <c r="AB678" s="228">
        <f t="shared" si="250"/>
        <v>0</v>
      </c>
      <c r="AC678" s="228">
        <f>AC100+AC269</f>
        <v>0</v>
      </c>
      <c r="AD678" s="228">
        <f>AD100+AD269</f>
        <v>0</v>
      </c>
      <c r="AE678" s="228">
        <f t="shared" si="244"/>
        <v>0</v>
      </c>
      <c r="AF678" s="228">
        <f>AF100+AF269</f>
        <v>0</v>
      </c>
      <c r="AG678" s="228">
        <f>AG100+AG269</f>
        <v>0</v>
      </c>
      <c r="AH678" s="228">
        <f t="shared" si="245"/>
        <v>0</v>
      </c>
      <c r="AI678" s="228">
        <f>AI269</f>
        <v>0</v>
      </c>
      <c r="AJ678" s="228">
        <f>AJ269</f>
        <v>0</v>
      </c>
      <c r="AK678" s="229">
        <f t="shared" si="251"/>
        <v>0</v>
      </c>
      <c r="AL678" s="228">
        <f>AL100+AL270</f>
        <v>130</v>
      </c>
      <c r="AM678" s="228">
        <f>AM100+AM270</f>
        <v>100</v>
      </c>
    </row>
    <row r="679" spans="1:39" ht="33.75" customHeight="1">
      <c r="A679" s="60"/>
      <c r="B679" s="60"/>
      <c r="C679" s="60"/>
      <c r="D679" s="230" t="s">
        <v>37</v>
      </c>
      <c r="E679" s="226"/>
      <c r="F679" s="228">
        <f t="shared" ref="F679:L679" si="262">F105</f>
        <v>0</v>
      </c>
      <c r="G679" s="228">
        <f t="shared" si="262"/>
        <v>75.2</v>
      </c>
      <c r="H679" s="228">
        <f t="shared" si="262"/>
        <v>75.2</v>
      </c>
      <c r="I679" s="228">
        <f t="shared" si="262"/>
        <v>0</v>
      </c>
      <c r="J679" s="228">
        <f t="shared" si="262"/>
        <v>75.2</v>
      </c>
      <c r="K679" s="228">
        <f t="shared" si="262"/>
        <v>0</v>
      </c>
      <c r="L679" s="228">
        <f t="shared" si="262"/>
        <v>0</v>
      </c>
      <c r="M679" s="114">
        <f t="shared" si="247"/>
        <v>75.2</v>
      </c>
      <c r="N679" s="228">
        <f>N105</f>
        <v>0</v>
      </c>
      <c r="O679" s="228">
        <f>O105</f>
        <v>0</v>
      </c>
      <c r="P679" s="114">
        <f t="shared" si="248"/>
        <v>75.2</v>
      </c>
      <c r="Q679" s="228">
        <f>Q105</f>
        <v>0</v>
      </c>
      <c r="R679" s="228">
        <f>R105</f>
        <v>0</v>
      </c>
      <c r="S679" s="228">
        <f>S105</f>
        <v>75.2</v>
      </c>
      <c r="T679" s="228">
        <f>T105</f>
        <v>0</v>
      </c>
      <c r="U679" s="228">
        <f>U105</f>
        <v>0</v>
      </c>
      <c r="V679" s="228">
        <f t="shared" si="259"/>
        <v>75.2</v>
      </c>
      <c r="W679" s="228">
        <f>W105</f>
        <v>0</v>
      </c>
      <c r="X679" s="228">
        <f>X105</f>
        <v>0</v>
      </c>
      <c r="Y679" s="227">
        <f t="shared" si="249"/>
        <v>75.2</v>
      </c>
      <c r="Z679" s="228">
        <f>Z105</f>
        <v>0</v>
      </c>
      <c r="AA679" s="228">
        <f>AA105</f>
        <v>0</v>
      </c>
      <c r="AB679" s="228">
        <f t="shared" si="250"/>
        <v>75.2</v>
      </c>
      <c r="AC679" s="228">
        <f>AC105</f>
        <v>0</v>
      </c>
      <c r="AD679" s="228">
        <f>AD105</f>
        <v>0</v>
      </c>
      <c r="AE679" s="228">
        <f t="shared" si="244"/>
        <v>75.2</v>
      </c>
      <c r="AF679" s="228">
        <f>AF105</f>
        <v>0</v>
      </c>
      <c r="AG679" s="228">
        <f>AG105</f>
        <v>0</v>
      </c>
      <c r="AH679" s="228">
        <f t="shared" si="245"/>
        <v>75.2</v>
      </c>
      <c r="AI679" s="228">
        <f>AI105</f>
        <v>0</v>
      </c>
      <c r="AJ679" s="228">
        <f>AJ105</f>
        <v>0</v>
      </c>
      <c r="AK679" s="229">
        <f t="shared" si="251"/>
        <v>75.2</v>
      </c>
      <c r="AL679" s="228">
        <f>AL105</f>
        <v>255.2</v>
      </c>
      <c r="AM679" s="228">
        <f>AM105</f>
        <v>75.2</v>
      </c>
    </row>
    <row r="680" spans="1:39" ht="33.75" customHeight="1">
      <c r="A680" s="60"/>
      <c r="B680" s="60"/>
      <c r="C680" s="60"/>
      <c r="D680" s="230" t="s">
        <v>211</v>
      </c>
      <c r="E680" s="226"/>
      <c r="F680" s="228"/>
      <c r="G680" s="228"/>
      <c r="H680" s="228"/>
      <c r="I680" s="228"/>
      <c r="J680" s="228"/>
      <c r="K680" s="228"/>
      <c r="L680" s="228"/>
      <c r="M680" s="114">
        <f t="shared" si="247"/>
        <v>0</v>
      </c>
      <c r="N680" s="228"/>
      <c r="O680" s="228"/>
      <c r="P680" s="114">
        <f t="shared" si="248"/>
        <v>0</v>
      </c>
      <c r="Q680" s="228"/>
      <c r="R680" s="228"/>
      <c r="S680" s="228"/>
      <c r="T680" s="228"/>
      <c r="U680" s="228"/>
      <c r="V680" s="228"/>
      <c r="W680" s="228"/>
      <c r="X680" s="228"/>
      <c r="Y680" s="227">
        <f t="shared" si="249"/>
        <v>0</v>
      </c>
      <c r="Z680" s="228"/>
      <c r="AA680" s="228"/>
      <c r="AB680" s="228">
        <f t="shared" si="250"/>
        <v>0</v>
      </c>
      <c r="AC680" s="228"/>
      <c r="AD680" s="228"/>
      <c r="AE680" s="228">
        <f t="shared" si="244"/>
        <v>0</v>
      </c>
      <c r="AF680" s="228"/>
      <c r="AG680" s="228"/>
      <c r="AH680" s="228"/>
      <c r="AI680" s="228"/>
      <c r="AJ680" s="228"/>
      <c r="AK680" s="229">
        <f t="shared" si="251"/>
        <v>0</v>
      </c>
      <c r="AL680" s="228"/>
      <c r="AM680" s="228"/>
    </row>
    <row r="681" spans="1:39" ht="33.75" customHeight="1">
      <c r="A681" s="60"/>
      <c r="B681" s="60"/>
      <c r="C681" s="60"/>
      <c r="D681" s="230" t="s">
        <v>40</v>
      </c>
      <c r="E681" s="226"/>
      <c r="F681" s="228">
        <f t="shared" ref="F681:L681" si="263">F115</f>
        <v>930</v>
      </c>
      <c r="G681" s="228">
        <f t="shared" si="263"/>
        <v>0</v>
      </c>
      <c r="H681" s="228">
        <f t="shared" si="263"/>
        <v>930</v>
      </c>
      <c r="I681" s="228">
        <f t="shared" si="263"/>
        <v>0</v>
      </c>
      <c r="J681" s="228">
        <f t="shared" si="263"/>
        <v>930</v>
      </c>
      <c r="K681" s="228">
        <f t="shared" si="263"/>
        <v>0</v>
      </c>
      <c r="L681" s="228">
        <f t="shared" si="263"/>
        <v>0</v>
      </c>
      <c r="M681" s="114">
        <f t="shared" si="247"/>
        <v>930</v>
      </c>
      <c r="N681" s="228">
        <f>N115</f>
        <v>0</v>
      </c>
      <c r="O681" s="228">
        <f>O115</f>
        <v>0</v>
      </c>
      <c r="P681" s="114">
        <f t="shared" si="248"/>
        <v>930</v>
      </c>
      <c r="Q681" s="228">
        <f>Q115</f>
        <v>0</v>
      </c>
      <c r="R681" s="228">
        <f>R115</f>
        <v>0</v>
      </c>
      <c r="S681" s="228">
        <f>S115</f>
        <v>930</v>
      </c>
      <c r="T681" s="228">
        <f>T115</f>
        <v>0</v>
      </c>
      <c r="U681" s="228">
        <f>U115</f>
        <v>0</v>
      </c>
      <c r="V681" s="228">
        <f t="shared" si="259"/>
        <v>930</v>
      </c>
      <c r="W681" s="228">
        <f>W115</f>
        <v>0</v>
      </c>
      <c r="X681" s="228">
        <f>X115</f>
        <v>0</v>
      </c>
      <c r="Y681" s="227">
        <f t="shared" si="249"/>
        <v>930</v>
      </c>
      <c r="Z681" s="228">
        <f>Z115</f>
        <v>0</v>
      </c>
      <c r="AA681" s="228">
        <f>AA115</f>
        <v>0</v>
      </c>
      <c r="AB681" s="228">
        <f t="shared" si="250"/>
        <v>930</v>
      </c>
      <c r="AC681" s="228">
        <f>AC115</f>
        <v>0</v>
      </c>
      <c r="AD681" s="228">
        <f>AD115</f>
        <v>0</v>
      </c>
      <c r="AE681" s="228">
        <f t="shared" si="244"/>
        <v>930</v>
      </c>
      <c r="AF681" s="228">
        <f>AF115</f>
        <v>0</v>
      </c>
      <c r="AG681" s="228">
        <f>AG115</f>
        <v>0</v>
      </c>
      <c r="AH681" s="228">
        <f t="shared" si="245"/>
        <v>930</v>
      </c>
      <c r="AI681" s="228">
        <f>AI115</f>
        <v>0</v>
      </c>
      <c r="AJ681" s="228">
        <f>AJ115</f>
        <v>0</v>
      </c>
      <c r="AK681" s="229">
        <f t="shared" si="251"/>
        <v>930</v>
      </c>
      <c r="AL681" s="228">
        <f>AL115</f>
        <v>920</v>
      </c>
      <c r="AM681" s="228">
        <f>AM115</f>
        <v>920</v>
      </c>
    </row>
    <row r="682" spans="1:39" ht="33.75" customHeight="1">
      <c r="A682" s="60"/>
      <c r="B682" s="60"/>
      <c r="C682" s="60"/>
      <c r="D682" s="230" t="s">
        <v>42</v>
      </c>
      <c r="E682" s="226"/>
      <c r="F682" s="228">
        <f>F122+F592</f>
        <v>1568.9</v>
      </c>
      <c r="G682" s="228">
        <f>G122+G592</f>
        <v>40316.800000000003</v>
      </c>
      <c r="H682" s="228">
        <f>H122+H592</f>
        <v>41885.699999999997</v>
      </c>
      <c r="I682" s="228">
        <f>I122+I588</f>
        <v>0</v>
      </c>
      <c r="J682" s="228">
        <f>J122+J592</f>
        <v>41885.699999999997</v>
      </c>
      <c r="K682" s="228">
        <f>K122+K588</f>
        <v>0</v>
      </c>
      <c r="L682" s="228">
        <f>L122+L588</f>
        <v>0</v>
      </c>
      <c r="M682" s="114">
        <f t="shared" si="247"/>
        <v>41885.699999999997</v>
      </c>
      <c r="N682" s="228">
        <f>N122+N592</f>
        <v>0</v>
      </c>
      <c r="O682" s="228">
        <f>O122+O592</f>
        <v>0</v>
      </c>
      <c r="P682" s="114">
        <f t="shared" si="248"/>
        <v>41885.699999999997</v>
      </c>
      <c r="Q682" s="228">
        <f>Q122+Q588</f>
        <v>0</v>
      </c>
      <c r="R682" s="228">
        <f>R122+R588</f>
        <v>0</v>
      </c>
      <c r="S682" s="228">
        <f>S122+S588</f>
        <v>41885.699999999997</v>
      </c>
      <c r="T682" s="228">
        <f>T122+T588</f>
        <v>0</v>
      </c>
      <c r="U682" s="228">
        <f>U122+U592</f>
        <v>0</v>
      </c>
      <c r="V682" s="228">
        <f t="shared" si="259"/>
        <v>41885.699999999997</v>
      </c>
      <c r="W682" s="228"/>
      <c r="X682" s="228">
        <f>X122+X592</f>
        <v>0</v>
      </c>
      <c r="Y682" s="227">
        <f t="shared" si="249"/>
        <v>41885.699999999997</v>
      </c>
      <c r="Z682" s="228"/>
      <c r="AA682" s="228"/>
      <c r="AB682" s="228">
        <f t="shared" si="250"/>
        <v>41885.699999999997</v>
      </c>
      <c r="AC682" s="228">
        <f>AC122</f>
        <v>0</v>
      </c>
      <c r="AD682" s="228">
        <f>AD122+AD592</f>
        <v>0</v>
      </c>
      <c r="AE682" s="228">
        <f t="shared" si="244"/>
        <v>41885.699999999997</v>
      </c>
      <c r="AF682" s="228">
        <f>AF122+AF588</f>
        <v>0</v>
      </c>
      <c r="AG682" s="228">
        <f>AG122+AG588</f>
        <v>0</v>
      </c>
      <c r="AH682" s="228">
        <f t="shared" si="245"/>
        <v>41885.699999999997</v>
      </c>
      <c r="AI682" s="228">
        <f>AI122+AI592</f>
        <v>0</v>
      </c>
      <c r="AJ682" s="228">
        <f>AJ122+AJ592</f>
        <v>0</v>
      </c>
      <c r="AK682" s="229">
        <f t="shared" si="251"/>
        <v>41885.699999999997</v>
      </c>
      <c r="AL682" s="228">
        <f>AL122+AL592</f>
        <v>21043.9</v>
      </c>
      <c r="AM682" s="228">
        <f>AM122+AM592</f>
        <v>20850.7</v>
      </c>
    </row>
    <row r="683" spans="1:39" ht="33.75" customHeight="1">
      <c r="A683" s="60"/>
      <c r="B683" s="60"/>
      <c r="C683" s="60"/>
      <c r="D683" s="230" t="s">
        <v>44</v>
      </c>
      <c r="E683" s="226"/>
      <c r="F683" s="228">
        <f t="shared" ref="F683:L683" si="264">F129</f>
        <v>1111.5</v>
      </c>
      <c r="G683" s="228">
        <f t="shared" si="264"/>
        <v>1003.9</v>
      </c>
      <c r="H683" s="228">
        <f t="shared" si="264"/>
        <v>2115.4</v>
      </c>
      <c r="I683" s="228">
        <f t="shared" si="264"/>
        <v>0</v>
      </c>
      <c r="J683" s="228">
        <f t="shared" si="264"/>
        <v>2115.4</v>
      </c>
      <c r="K683" s="228">
        <f t="shared" si="264"/>
        <v>0</v>
      </c>
      <c r="L683" s="228">
        <f t="shared" si="264"/>
        <v>0</v>
      </c>
      <c r="M683" s="114">
        <f t="shared" si="247"/>
        <v>2115.4</v>
      </c>
      <c r="N683" s="228">
        <f>N129</f>
        <v>0</v>
      </c>
      <c r="O683" s="228">
        <f>O129</f>
        <v>0</v>
      </c>
      <c r="P683" s="114">
        <f t="shared" si="248"/>
        <v>2115.4</v>
      </c>
      <c r="Q683" s="228">
        <f>Q129</f>
        <v>0</v>
      </c>
      <c r="R683" s="228">
        <f>R129</f>
        <v>0</v>
      </c>
      <c r="S683" s="228">
        <f>S129</f>
        <v>2115.4</v>
      </c>
      <c r="T683" s="228">
        <f>T129</f>
        <v>0</v>
      </c>
      <c r="U683" s="228">
        <f>U129+U597</f>
        <v>0</v>
      </c>
      <c r="V683" s="228">
        <f t="shared" si="259"/>
        <v>2115.4</v>
      </c>
      <c r="W683" s="228">
        <f>W129+W597</f>
        <v>0</v>
      </c>
      <c r="X683" s="228">
        <f>X129+X597</f>
        <v>0</v>
      </c>
      <c r="Y683" s="227">
        <f t="shared" si="249"/>
        <v>2115.4</v>
      </c>
      <c r="Z683" s="228">
        <f>Z129+Z597</f>
        <v>0</v>
      </c>
      <c r="AA683" s="228">
        <f>AA129+AA597</f>
        <v>0</v>
      </c>
      <c r="AB683" s="228">
        <f t="shared" si="250"/>
        <v>2115.4</v>
      </c>
      <c r="AC683" s="228">
        <f>AC597</f>
        <v>0</v>
      </c>
      <c r="AD683" s="228">
        <f>AD129+AD597</f>
        <v>0</v>
      </c>
      <c r="AE683" s="228">
        <f t="shared" si="244"/>
        <v>2115.4</v>
      </c>
      <c r="AF683" s="228">
        <f>AF129</f>
        <v>0</v>
      </c>
      <c r="AG683" s="228">
        <f>AG129</f>
        <v>0</v>
      </c>
      <c r="AH683" s="228">
        <f t="shared" si="245"/>
        <v>2115.4</v>
      </c>
      <c r="AI683" s="228">
        <f>AI129+AI597</f>
        <v>0</v>
      </c>
      <c r="AJ683" s="228">
        <f>AJ129+AJ597</f>
        <v>0</v>
      </c>
      <c r="AK683" s="229">
        <f t="shared" si="251"/>
        <v>2115.4</v>
      </c>
      <c r="AL683" s="228">
        <f>AL129+AL604</f>
        <v>2211.6</v>
      </c>
      <c r="AM683" s="228">
        <f>AM129+AM604</f>
        <v>2206.6</v>
      </c>
    </row>
    <row r="684" spans="1:39" ht="33.75" customHeight="1">
      <c r="A684" s="60"/>
      <c r="B684" s="60"/>
      <c r="C684" s="60"/>
      <c r="D684" s="230" t="s">
        <v>416</v>
      </c>
      <c r="E684" s="226"/>
      <c r="F684" s="228"/>
      <c r="G684" s="228">
        <f>G141</f>
        <v>486.1</v>
      </c>
      <c r="H684" s="228">
        <f>G684</f>
        <v>486.1</v>
      </c>
      <c r="I684" s="228"/>
      <c r="J684" s="228"/>
      <c r="K684" s="228"/>
      <c r="L684" s="228"/>
      <c r="M684" s="114"/>
      <c r="N684" s="228"/>
      <c r="O684" s="228"/>
      <c r="P684" s="114"/>
      <c r="Q684" s="228"/>
      <c r="R684" s="228"/>
      <c r="S684" s="228"/>
      <c r="T684" s="228"/>
      <c r="U684" s="228"/>
      <c r="V684" s="228"/>
      <c r="W684" s="228"/>
      <c r="X684" s="228"/>
      <c r="Y684" s="227"/>
      <c r="Z684" s="228"/>
      <c r="AA684" s="228"/>
      <c r="AB684" s="228"/>
      <c r="AC684" s="228"/>
      <c r="AD684" s="228"/>
      <c r="AE684" s="228"/>
      <c r="AF684" s="228"/>
      <c r="AG684" s="228"/>
      <c r="AH684" s="228"/>
      <c r="AI684" s="228"/>
      <c r="AJ684" s="228"/>
      <c r="AK684" s="229"/>
      <c r="AL684" s="228">
        <f>AL141</f>
        <v>486.1</v>
      </c>
      <c r="AM684" s="228">
        <f>AM141</f>
        <v>486.1</v>
      </c>
    </row>
    <row r="685" spans="1:39" ht="33.75" customHeight="1">
      <c r="A685" s="60"/>
      <c r="B685" s="60"/>
      <c r="C685" s="60"/>
      <c r="D685" s="230" t="s">
        <v>48</v>
      </c>
      <c r="E685" s="226"/>
      <c r="F685" s="228">
        <f t="shared" ref="F685:L685" si="265">F144+F609</f>
        <v>4842.5</v>
      </c>
      <c r="G685" s="228">
        <f t="shared" si="265"/>
        <v>10152</v>
      </c>
      <c r="H685" s="228">
        <f t="shared" si="265"/>
        <v>14994.5</v>
      </c>
      <c r="I685" s="228">
        <f t="shared" si="265"/>
        <v>0</v>
      </c>
      <c r="J685" s="228">
        <f t="shared" si="265"/>
        <v>14994.5</v>
      </c>
      <c r="K685" s="228">
        <f t="shared" si="265"/>
        <v>0</v>
      </c>
      <c r="L685" s="228">
        <f t="shared" si="265"/>
        <v>0</v>
      </c>
      <c r="M685" s="114">
        <f t="shared" si="247"/>
        <v>14994.5</v>
      </c>
      <c r="N685" s="228">
        <f>N144+N609</f>
        <v>0</v>
      </c>
      <c r="O685" s="228">
        <f>O144+O609</f>
        <v>0</v>
      </c>
      <c r="P685" s="114">
        <f t="shared" si="248"/>
        <v>14994.5</v>
      </c>
      <c r="Q685" s="228">
        <f>Q144+Q609</f>
        <v>0</v>
      </c>
      <c r="R685" s="228">
        <f>R144+R609</f>
        <v>0</v>
      </c>
      <c r="S685" s="228">
        <f>S144+S609</f>
        <v>7953.7000000000007</v>
      </c>
      <c r="T685" s="228">
        <f>T144+T609</f>
        <v>0</v>
      </c>
      <c r="U685" s="228">
        <f>U144+U609</f>
        <v>0</v>
      </c>
      <c r="V685" s="228">
        <f t="shared" si="259"/>
        <v>7953.7000000000007</v>
      </c>
      <c r="W685" s="228">
        <f>W144+W609</f>
        <v>0</v>
      </c>
      <c r="X685" s="228">
        <f>X144+X609</f>
        <v>0</v>
      </c>
      <c r="Y685" s="227">
        <f t="shared" si="249"/>
        <v>7953.7000000000007</v>
      </c>
      <c r="Z685" s="228">
        <f>Z144+Z609</f>
        <v>0</v>
      </c>
      <c r="AA685" s="228">
        <f>AA144+AA609</f>
        <v>0</v>
      </c>
      <c r="AB685" s="228">
        <f t="shared" si="250"/>
        <v>7953.7000000000007</v>
      </c>
      <c r="AC685" s="228">
        <f>AC144+AC609</f>
        <v>0</v>
      </c>
      <c r="AD685" s="228">
        <f>AD144+AD609</f>
        <v>0</v>
      </c>
      <c r="AE685" s="228">
        <f t="shared" si="244"/>
        <v>7953.7000000000007</v>
      </c>
      <c r="AF685" s="228">
        <f>AF144+AF609</f>
        <v>0</v>
      </c>
      <c r="AG685" s="228">
        <f>AG144+AG609</f>
        <v>0</v>
      </c>
      <c r="AH685" s="228">
        <f t="shared" si="245"/>
        <v>7953.7000000000007</v>
      </c>
      <c r="AI685" s="228">
        <f>AI144+AI609</f>
        <v>0</v>
      </c>
      <c r="AJ685" s="228">
        <f>AJ144+AJ609</f>
        <v>0</v>
      </c>
      <c r="AK685" s="229">
        <f t="shared" si="251"/>
        <v>7953.7000000000007</v>
      </c>
      <c r="AL685" s="228">
        <f>AL144+AL609</f>
        <v>2080.4</v>
      </c>
      <c r="AM685" s="228">
        <f>AM144+AM609</f>
        <v>2163.6</v>
      </c>
    </row>
    <row r="686" spans="1:39" ht="33.75" customHeight="1">
      <c r="A686" s="60"/>
      <c r="B686" s="60"/>
      <c r="C686" s="60"/>
      <c r="D686" s="230" t="s">
        <v>106</v>
      </c>
      <c r="E686" s="226"/>
      <c r="F686" s="228">
        <f t="shared" ref="F686:AM686" si="266">F631+F169</f>
        <v>0</v>
      </c>
      <c r="G686" s="228">
        <f t="shared" si="266"/>
        <v>4918.3</v>
      </c>
      <c r="H686" s="228">
        <f t="shared" si="266"/>
        <v>4918.3</v>
      </c>
      <c r="I686" s="228" t="e">
        <f t="shared" si="266"/>
        <v>#REF!</v>
      </c>
      <c r="J686" s="228" t="e">
        <f t="shared" si="266"/>
        <v>#REF!</v>
      </c>
      <c r="K686" s="228" t="e">
        <f t="shared" si="266"/>
        <v>#REF!</v>
      </c>
      <c r="L686" s="228" t="e">
        <f t="shared" si="266"/>
        <v>#REF!</v>
      </c>
      <c r="M686" s="228" t="e">
        <f t="shared" si="266"/>
        <v>#REF!</v>
      </c>
      <c r="N686" s="228" t="e">
        <f t="shared" si="266"/>
        <v>#REF!</v>
      </c>
      <c r="O686" s="228" t="e">
        <f t="shared" si="266"/>
        <v>#REF!</v>
      </c>
      <c r="P686" s="228" t="e">
        <f t="shared" si="266"/>
        <v>#REF!</v>
      </c>
      <c r="Q686" s="228" t="e">
        <f t="shared" si="266"/>
        <v>#REF!</v>
      </c>
      <c r="R686" s="228" t="e">
        <f t="shared" si="266"/>
        <v>#REF!</v>
      </c>
      <c r="S686" s="228" t="e">
        <f t="shared" si="266"/>
        <v>#REF!</v>
      </c>
      <c r="T686" s="228" t="e">
        <f t="shared" si="266"/>
        <v>#REF!</v>
      </c>
      <c r="U686" s="228" t="e">
        <f t="shared" si="266"/>
        <v>#REF!</v>
      </c>
      <c r="V686" s="228" t="e">
        <f t="shared" si="266"/>
        <v>#REF!</v>
      </c>
      <c r="W686" s="228" t="e">
        <f t="shared" si="266"/>
        <v>#REF!</v>
      </c>
      <c r="X686" s="228" t="e">
        <f t="shared" si="266"/>
        <v>#REF!</v>
      </c>
      <c r="Y686" s="228" t="e">
        <f t="shared" si="266"/>
        <v>#REF!</v>
      </c>
      <c r="Z686" s="228" t="e">
        <f t="shared" si="266"/>
        <v>#REF!</v>
      </c>
      <c r="AA686" s="228" t="e">
        <f t="shared" si="266"/>
        <v>#REF!</v>
      </c>
      <c r="AB686" s="228" t="e">
        <f t="shared" si="266"/>
        <v>#REF!</v>
      </c>
      <c r="AC686" s="228" t="e">
        <f t="shared" si="266"/>
        <v>#REF!</v>
      </c>
      <c r="AD686" s="228" t="e">
        <f t="shared" si="266"/>
        <v>#REF!</v>
      </c>
      <c r="AE686" s="228" t="e">
        <f t="shared" si="266"/>
        <v>#REF!</v>
      </c>
      <c r="AF686" s="228" t="e">
        <f t="shared" si="266"/>
        <v>#REF!</v>
      </c>
      <c r="AG686" s="228" t="e">
        <f t="shared" si="266"/>
        <v>#REF!</v>
      </c>
      <c r="AH686" s="228" t="e">
        <f t="shared" si="266"/>
        <v>#REF!</v>
      </c>
      <c r="AI686" s="228" t="e">
        <f t="shared" si="266"/>
        <v>#REF!</v>
      </c>
      <c r="AJ686" s="228" t="e">
        <f t="shared" si="266"/>
        <v>#REF!</v>
      </c>
      <c r="AK686" s="228" t="e">
        <f t="shared" si="266"/>
        <v>#REF!</v>
      </c>
      <c r="AL686" s="228">
        <f t="shared" si="266"/>
        <v>4454</v>
      </c>
      <c r="AM686" s="228">
        <f t="shared" si="266"/>
        <v>4454</v>
      </c>
    </row>
    <row r="687" spans="1:39" ht="33.75" customHeight="1">
      <c r="A687" s="60"/>
      <c r="B687" s="60"/>
      <c r="C687" s="60"/>
      <c r="D687" s="230" t="s">
        <v>53</v>
      </c>
      <c r="E687" s="226"/>
      <c r="F687" s="228">
        <f t="shared" ref="F687:L687" si="267">F171</f>
        <v>6628.4000000000005</v>
      </c>
      <c r="G687" s="228">
        <f t="shared" si="267"/>
        <v>0</v>
      </c>
      <c r="H687" s="228">
        <f t="shared" si="267"/>
        <v>6628.4000000000005</v>
      </c>
      <c r="I687" s="228" t="e">
        <f t="shared" si="267"/>
        <v>#REF!</v>
      </c>
      <c r="J687" s="228" t="e">
        <f t="shared" si="267"/>
        <v>#REF!</v>
      </c>
      <c r="K687" s="228" t="e">
        <f t="shared" si="267"/>
        <v>#REF!</v>
      </c>
      <c r="L687" s="228" t="e">
        <f t="shared" si="267"/>
        <v>#REF!</v>
      </c>
      <c r="M687" s="114" t="e">
        <f t="shared" si="247"/>
        <v>#REF!</v>
      </c>
      <c r="N687" s="228" t="e">
        <f>N171</f>
        <v>#REF!</v>
      </c>
      <c r="O687" s="228" t="e">
        <f>O171</f>
        <v>#REF!</v>
      </c>
      <c r="P687" s="114" t="e">
        <f t="shared" si="248"/>
        <v>#REF!</v>
      </c>
      <c r="Q687" s="228" t="e">
        <f>Q171</f>
        <v>#REF!</v>
      </c>
      <c r="R687" s="228" t="e">
        <f>R171</f>
        <v>#REF!</v>
      </c>
      <c r="S687" s="228" t="e">
        <f>S171</f>
        <v>#REF!</v>
      </c>
      <c r="T687" s="228" t="e">
        <f>T171</f>
        <v>#REF!</v>
      </c>
      <c r="U687" s="228" t="e">
        <f>U171</f>
        <v>#REF!</v>
      </c>
      <c r="V687" s="228" t="e">
        <f t="shared" si="259"/>
        <v>#REF!</v>
      </c>
      <c r="W687" s="228" t="e">
        <f>W171</f>
        <v>#REF!</v>
      </c>
      <c r="X687" s="228" t="e">
        <f>X171</f>
        <v>#REF!</v>
      </c>
      <c r="Y687" s="227" t="e">
        <f t="shared" si="249"/>
        <v>#REF!</v>
      </c>
      <c r="Z687" s="228" t="e">
        <f>Z171</f>
        <v>#REF!</v>
      </c>
      <c r="AA687" s="228" t="e">
        <f>AA171</f>
        <v>#REF!</v>
      </c>
      <c r="AB687" s="228" t="e">
        <f t="shared" si="250"/>
        <v>#REF!</v>
      </c>
      <c r="AC687" s="228" t="e">
        <f>AC171</f>
        <v>#REF!</v>
      </c>
      <c r="AD687" s="228" t="e">
        <f>AD171</f>
        <v>#REF!</v>
      </c>
      <c r="AE687" s="228" t="e">
        <f t="shared" si="244"/>
        <v>#REF!</v>
      </c>
      <c r="AF687" s="228" t="e">
        <f>AF171</f>
        <v>#REF!</v>
      </c>
      <c r="AG687" s="228" t="e">
        <f>AG171</f>
        <v>#REF!</v>
      </c>
      <c r="AH687" s="228" t="e">
        <f t="shared" si="245"/>
        <v>#REF!</v>
      </c>
      <c r="AI687" s="228" t="e">
        <f>AI171</f>
        <v>#REF!</v>
      </c>
      <c r="AJ687" s="228" t="e">
        <f>AJ171</f>
        <v>#REF!</v>
      </c>
      <c r="AK687" s="229" t="e">
        <f t="shared" si="251"/>
        <v>#REF!</v>
      </c>
      <c r="AL687" s="228">
        <f>AL171</f>
        <v>6530.1</v>
      </c>
      <c r="AM687" s="228">
        <f>AM171</f>
        <v>6530.1</v>
      </c>
    </row>
    <row r="688" spans="1:39" ht="33.75" customHeight="1">
      <c r="A688" s="60"/>
      <c r="B688" s="60"/>
      <c r="C688" s="60"/>
      <c r="D688" s="230" t="s">
        <v>84</v>
      </c>
      <c r="E688" s="226"/>
      <c r="F688" s="228">
        <f t="shared" ref="F688:L688" si="268">F279</f>
        <v>25668.199999999997</v>
      </c>
      <c r="G688" s="228">
        <f t="shared" si="268"/>
        <v>40425.800000000003</v>
      </c>
      <c r="H688" s="228">
        <f t="shared" si="268"/>
        <v>66094</v>
      </c>
      <c r="I688" s="228">
        <f t="shared" si="268"/>
        <v>0</v>
      </c>
      <c r="J688" s="228">
        <f t="shared" si="268"/>
        <v>66094</v>
      </c>
      <c r="K688" s="228">
        <f t="shared" si="268"/>
        <v>0</v>
      </c>
      <c r="L688" s="228">
        <f t="shared" si="268"/>
        <v>0</v>
      </c>
      <c r="M688" s="114">
        <f t="shared" si="247"/>
        <v>66094</v>
      </c>
      <c r="N688" s="228">
        <f>N279</f>
        <v>0</v>
      </c>
      <c r="O688" s="228">
        <f>O279</f>
        <v>0</v>
      </c>
      <c r="P688" s="114">
        <f t="shared" si="248"/>
        <v>66094</v>
      </c>
      <c r="Q688" s="228">
        <f>Q279</f>
        <v>0</v>
      </c>
      <c r="R688" s="228">
        <f>R279</f>
        <v>0</v>
      </c>
      <c r="S688" s="228">
        <f>S279</f>
        <v>27409.7</v>
      </c>
      <c r="T688" s="228">
        <f>T279</f>
        <v>0</v>
      </c>
      <c r="U688" s="228">
        <f>U279</f>
        <v>0</v>
      </c>
      <c r="V688" s="228">
        <f t="shared" si="259"/>
        <v>27409.7</v>
      </c>
      <c r="W688" s="228">
        <f>W279</f>
        <v>0</v>
      </c>
      <c r="X688" s="228">
        <f>X279</f>
        <v>0</v>
      </c>
      <c r="Y688" s="227">
        <f t="shared" si="249"/>
        <v>27409.7</v>
      </c>
      <c r="Z688" s="228">
        <f>Z279</f>
        <v>0</v>
      </c>
      <c r="AA688" s="228">
        <f>AA279</f>
        <v>0</v>
      </c>
      <c r="AB688" s="228">
        <f t="shared" si="250"/>
        <v>27409.7</v>
      </c>
      <c r="AC688" s="228">
        <f>AC279</f>
        <v>0</v>
      </c>
      <c r="AD688" s="228">
        <f>AD279</f>
        <v>0</v>
      </c>
      <c r="AE688" s="228">
        <f t="shared" si="244"/>
        <v>27409.7</v>
      </c>
      <c r="AF688" s="228">
        <f>AF279</f>
        <v>0</v>
      </c>
      <c r="AG688" s="228">
        <f>AG279</f>
        <v>0</v>
      </c>
      <c r="AH688" s="228">
        <f t="shared" ref="AH688:AH700" si="269">AE688+AF688+AG688</f>
        <v>27409.7</v>
      </c>
      <c r="AI688" s="228">
        <f>AI279</f>
        <v>0</v>
      </c>
      <c r="AJ688" s="228">
        <f>AJ279</f>
        <v>0</v>
      </c>
      <c r="AK688" s="229">
        <f t="shared" si="251"/>
        <v>27409.7</v>
      </c>
      <c r="AL688" s="228">
        <f>AL279</f>
        <v>61080.5</v>
      </c>
      <c r="AM688" s="228">
        <f>AM279</f>
        <v>61049.100000000006</v>
      </c>
    </row>
    <row r="689" spans="1:39" ht="33.75" customHeight="1">
      <c r="A689" s="60"/>
      <c r="B689" s="60"/>
      <c r="C689" s="60"/>
      <c r="D689" s="230" t="s">
        <v>86</v>
      </c>
      <c r="E689" s="226"/>
      <c r="F689" s="228">
        <f t="shared" ref="F689:L689" si="270">F315</f>
        <v>55107.500000000007</v>
      </c>
      <c r="G689" s="228">
        <f t="shared" si="270"/>
        <v>240133.6</v>
      </c>
      <c r="H689" s="228">
        <f t="shared" si="270"/>
        <v>295241.10000000003</v>
      </c>
      <c r="I689" s="228">
        <f t="shared" si="270"/>
        <v>0</v>
      </c>
      <c r="J689" s="228">
        <f t="shared" si="270"/>
        <v>295241.10000000003</v>
      </c>
      <c r="K689" s="228">
        <f t="shared" si="270"/>
        <v>0</v>
      </c>
      <c r="L689" s="228">
        <f t="shared" si="270"/>
        <v>0</v>
      </c>
      <c r="M689" s="114">
        <f t="shared" si="247"/>
        <v>295241.10000000003</v>
      </c>
      <c r="N689" s="228">
        <f>N315</f>
        <v>0</v>
      </c>
      <c r="O689" s="228">
        <f>O315</f>
        <v>0</v>
      </c>
      <c r="P689" s="114">
        <f t="shared" si="248"/>
        <v>295241.10000000003</v>
      </c>
      <c r="Q689" s="228">
        <f>Q315</f>
        <v>0</v>
      </c>
      <c r="R689" s="228">
        <f>R315</f>
        <v>0</v>
      </c>
      <c r="S689" s="228">
        <f>S315</f>
        <v>260756.2</v>
      </c>
      <c r="T689" s="228">
        <f>T315</f>
        <v>0</v>
      </c>
      <c r="U689" s="228">
        <f>U315</f>
        <v>0</v>
      </c>
      <c r="V689" s="228">
        <f t="shared" si="259"/>
        <v>260756.2</v>
      </c>
      <c r="W689" s="228">
        <f>W315</f>
        <v>0</v>
      </c>
      <c r="X689" s="228">
        <f>X315</f>
        <v>0</v>
      </c>
      <c r="Y689" s="227">
        <f t="shared" si="249"/>
        <v>260756.2</v>
      </c>
      <c r="Z689" s="228">
        <f>Z315</f>
        <v>0</v>
      </c>
      <c r="AA689" s="228">
        <f>AA315</f>
        <v>0</v>
      </c>
      <c r="AB689" s="228">
        <f t="shared" si="250"/>
        <v>260756.2</v>
      </c>
      <c r="AC689" s="228">
        <f>AC315</f>
        <v>0</v>
      </c>
      <c r="AD689" s="228">
        <f>AD315</f>
        <v>0</v>
      </c>
      <c r="AE689" s="228">
        <f t="shared" si="244"/>
        <v>260756.2</v>
      </c>
      <c r="AF689" s="228">
        <f>AF315</f>
        <v>0</v>
      </c>
      <c r="AG689" s="228">
        <f>AG315</f>
        <v>0</v>
      </c>
      <c r="AH689" s="228">
        <f t="shared" si="269"/>
        <v>260756.2</v>
      </c>
      <c r="AI689" s="228">
        <f>AI315</f>
        <v>0</v>
      </c>
      <c r="AJ689" s="228">
        <f>AJ315</f>
        <v>0</v>
      </c>
      <c r="AK689" s="229">
        <f t="shared" si="251"/>
        <v>260756.2</v>
      </c>
      <c r="AL689" s="228">
        <f>AL315</f>
        <v>209646.5</v>
      </c>
      <c r="AM689" s="228">
        <f>AM315</f>
        <v>213819.10000000003</v>
      </c>
    </row>
    <row r="690" spans="1:39" ht="33.75" customHeight="1">
      <c r="A690" s="60"/>
      <c r="B690" s="60"/>
      <c r="C690" s="60"/>
      <c r="D690" s="230" t="s">
        <v>200</v>
      </c>
      <c r="E690" s="226"/>
      <c r="F690" s="228">
        <f t="shared" ref="F690:AM690" si="271">F433+F181</f>
        <v>27719.899999999998</v>
      </c>
      <c r="G690" s="228">
        <f t="shared" si="271"/>
        <v>864.4</v>
      </c>
      <c r="H690" s="228">
        <f t="shared" si="271"/>
        <v>28584.3</v>
      </c>
      <c r="I690" s="228">
        <f t="shared" si="271"/>
        <v>0</v>
      </c>
      <c r="J690" s="228">
        <f t="shared" si="271"/>
        <v>25016</v>
      </c>
      <c r="K690" s="228">
        <f t="shared" si="271"/>
        <v>0</v>
      </c>
      <c r="L690" s="228">
        <f t="shared" si="271"/>
        <v>0</v>
      </c>
      <c r="M690" s="228">
        <f t="shared" si="271"/>
        <v>25016</v>
      </c>
      <c r="N690" s="228">
        <f t="shared" si="271"/>
        <v>0</v>
      </c>
      <c r="O690" s="228">
        <f t="shared" si="271"/>
        <v>0</v>
      </c>
      <c r="P690" s="228">
        <f t="shared" si="271"/>
        <v>25016</v>
      </c>
      <c r="Q690" s="228">
        <f t="shared" si="271"/>
        <v>0</v>
      </c>
      <c r="R690" s="228">
        <f t="shared" si="271"/>
        <v>0</v>
      </c>
      <c r="S690" s="228">
        <f t="shared" si="271"/>
        <v>25016</v>
      </c>
      <c r="T690" s="228">
        <f t="shared" si="271"/>
        <v>0</v>
      </c>
      <c r="U690" s="228">
        <f t="shared" si="271"/>
        <v>0</v>
      </c>
      <c r="V690" s="228">
        <f t="shared" si="271"/>
        <v>25016</v>
      </c>
      <c r="W690" s="228">
        <f t="shared" si="271"/>
        <v>0</v>
      </c>
      <c r="X690" s="228">
        <f t="shared" si="271"/>
        <v>0</v>
      </c>
      <c r="Y690" s="228">
        <f t="shared" si="271"/>
        <v>25016</v>
      </c>
      <c r="Z690" s="228">
        <f t="shared" si="271"/>
        <v>0</v>
      </c>
      <c r="AA690" s="228">
        <f t="shared" si="271"/>
        <v>0</v>
      </c>
      <c r="AB690" s="228">
        <f t="shared" si="271"/>
        <v>25016</v>
      </c>
      <c r="AC690" s="228">
        <f t="shared" si="271"/>
        <v>0</v>
      </c>
      <c r="AD690" s="228">
        <f t="shared" si="271"/>
        <v>0</v>
      </c>
      <c r="AE690" s="228">
        <f t="shared" si="271"/>
        <v>25016</v>
      </c>
      <c r="AF690" s="228">
        <f t="shared" si="271"/>
        <v>0</v>
      </c>
      <c r="AG690" s="228">
        <f t="shared" si="271"/>
        <v>0</v>
      </c>
      <c r="AH690" s="228">
        <f t="shared" si="271"/>
        <v>25016</v>
      </c>
      <c r="AI690" s="228">
        <f t="shared" si="271"/>
        <v>0</v>
      </c>
      <c r="AJ690" s="228">
        <f t="shared" si="271"/>
        <v>0</v>
      </c>
      <c r="AK690" s="228">
        <f t="shared" si="271"/>
        <v>25016</v>
      </c>
      <c r="AL690" s="228">
        <f t="shared" si="271"/>
        <v>22663.700000000004</v>
      </c>
      <c r="AM690" s="228">
        <f t="shared" si="271"/>
        <v>26198.000000000004</v>
      </c>
    </row>
    <row r="691" spans="1:39" ht="33.75" customHeight="1">
      <c r="A691" s="60"/>
      <c r="B691" s="60"/>
      <c r="C691" s="60"/>
      <c r="D691" s="230" t="s">
        <v>58</v>
      </c>
      <c r="E691" s="226"/>
      <c r="F691" s="228">
        <f t="shared" ref="F691:AM691" si="272">F482</f>
        <v>0</v>
      </c>
      <c r="G691" s="228">
        <f t="shared" si="272"/>
        <v>0</v>
      </c>
      <c r="H691" s="228">
        <f t="shared" si="272"/>
        <v>0</v>
      </c>
      <c r="I691" s="228">
        <f t="shared" si="272"/>
        <v>0</v>
      </c>
      <c r="J691" s="228">
        <f t="shared" si="272"/>
        <v>0</v>
      </c>
      <c r="K691" s="228">
        <f t="shared" si="272"/>
        <v>0</v>
      </c>
      <c r="L691" s="228">
        <f t="shared" si="272"/>
        <v>0</v>
      </c>
      <c r="M691" s="228">
        <f t="shared" si="272"/>
        <v>0</v>
      </c>
      <c r="N691" s="228">
        <f t="shared" si="272"/>
        <v>0</v>
      </c>
      <c r="O691" s="228">
        <f t="shared" si="272"/>
        <v>0</v>
      </c>
      <c r="P691" s="228">
        <f t="shared" si="272"/>
        <v>0</v>
      </c>
      <c r="Q691" s="228">
        <f t="shared" si="272"/>
        <v>0</v>
      </c>
      <c r="R691" s="228">
        <f t="shared" si="272"/>
        <v>0</v>
      </c>
      <c r="S691" s="228">
        <f t="shared" si="272"/>
        <v>0</v>
      </c>
      <c r="T691" s="228">
        <f t="shared" si="272"/>
        <v>0</v>
      </c>
      <c r="U691" s="228">
        <f t="shared" si="272"/>
        <v>0</v>
      </c>
      <c r="V691" s="228">
        <f t="shared" si="272"/>
        <v>0</v>
      </c>
      <c r="W691" s="228">
        <f t="shared" si="272"/>
        <v>0</v>
      </c>
      <c r="X691" s="228">
        <f t="shared" si="272"/>
        <v>0</v>
      </c>
      <c r="Y691" s="228">
        <f t="shared" si="272"/>
        <v>0</v>
      </c>
      <c r="Z691" s="228">
        <f t="shared" si="272"/>
        <v>0</v>
      </c>
      <c r="AA691" s="228">
        <f t="shared" si="272"/>
        <v>0</v>
      </c>
      <c r="AB691" s="228">
        <f t="shared" si="272"/>
        <v>0</v>
      </c>
      <c r="AC691" s="228">
        <f t="shared" si="272"/>
        <v>0</v>
      </c>
      <c r="AD691" s="228">
        <f t="shared" si="272"/>
        <v>0</v>
      </c>
      <c r="AE691" s="228">
        <f t="shared" si="272"/>
        <v>0</v>
      </c>
      <c r="AF691" s="228">
        <f t="shared" si="272"/>
        <v>0</v>
      </c>
      <c r="AG691" s="228">
        <f t="shared" si="272"/>
        <v>0</v>
      </c>
      <c r="AH691" s="228">
        <f t="shared" si="272"/>
        <v>0</v>
      </c>
      <c r="AI691" s="228">
        <f t="shared" si="272"/>
        <v>0</v>
      </c>
      <c r="AJ691" s="228">
        <f t="shared" si="272"/>
        <v>0</v>
      </c>
      <c r="AK691" s="228">
        <f t="shared" si="272"/>
        <v>0</v>
      </c>
      <c r="AL691" s="228">
        <f t="shared" si="272"/>
        <v>562.79999999999995</v>
      </c>
      <c r="AM691" s="228">
        <f t="shared" si="272"/>
        <v>0</v>
      </c>
    </row>
    <row r="692" spans="1:39" ht="33.75" customHeight="1">
      <c r="A692" s="60"/>
      <c r="B692" s="60"/>
      <c r="C692" s="60"/>
      <c r="D692" s="230" t="s">
        <v>93</v>
      </c>
      <c r="E692" s="226"/>
      <c r="F692" s="228">
        <f t="shared" ref="F692:L692" si="273">F518</f>
        <v>15681.6</v>
      </c>
      <c r="G692" s="228">
        <f t="shared" si="273"/>
        <v>2975.9</v>
      </c>
      <c r="H692" s="228">
        <f t="shared" si="273"/>
        <v>18657.5</v>
      </c>
      <c r="I692" s="228">
        <f t="shared" si="273"/>
        <v>0</v>
      </c>
      <c r="J692" s="228">
        <f t="shared" si="273"/>
        <v>18657.5</v>
      </c>
      <c r="K692" s="228">
        <f t="shared" si="273"/>
        <v>0</v>
      </c>
      <c r="L692" s="228">
        <f t="shared" si="273"/>
        <v>0</v>
      </c>
      <c r="M692" s="114">
        <f t="shared" si="247"/>
        <v>18657.5</v>
      </c>
      <c r="N692" s="228">
        <f>N518</f>
        <v>0</v>
      </c>
      <c r="O692" s="228">
        <f>O518</f>
        <v>0</v>
      </c>
      <c r="P692" s="114">
        <f t="shared" si="248"/>
        <v>18657.5</v>
      </c>
      <c r="Q692" s="228">
        <f>Q518</f>
        <v>0</v>
      </c>
      <c r="R692" s="228">
        <f>R518</f>
        <v>0</v>
      </c>
      <c r="S692" s="228">
        <f>S518</f>
        <v>18657.5</v>
      </c>
      <c r="T692" s="228">
        <f>T518</f>
        <v>0</v>
      </c>
      <c r="U692" s="228">
        <f>U518</f>
        <v>0</v>
      </c>
      <c r="V692" s="228">
        <f t="shared" si="259"/>
        <v>18657.5</v>
      </c>
      <c r="W692" s="228">
        <f>W518</f>
        <v>0</v>
      </c>
      <c r="X692" s="228">
        <f>X518</f>
        <v>0</v>
      </c>
      <c r="Y692" s="227">
        <f t="shared" si="249"/>
        <v>18657.5</v>
      </c>
      <c r="Z692" s="228">
        <f>Z518</f>
        <v>0</v>
      </c>
      <c r="AA692" s="228">
        <f>AA518</f>
        <v>0</v>
      </c>
      <c r="AB692" s="228">
        <f t="shared" si="250"/>
        <v>18657.5</v>
      </c>
      <c r="AC692" s="228">
        <f>AC518</f>
        <v>0</v>
      </c>
      <c r="AD692" s="228">
        <f>AD518</f>
        <v>0</v>
      </c>
      <c r="AE692" s="228">
        <f t="shared" si="244"/>
        <v>18657.5</v>
      </c>
      <c r="AF692" s="228">
        <f>AF518</f>
        <v>0</v>
      </c>
      <c r="AG692" s="228">
        <f>AG518</f>
        <v>0</v>
      </c>
      <c r="AH692" s="228">
        <f t="shared" si="269"/>
        <v>18657.5</v>
      </c>
      <c r="AI692" s="228">
        <f>AI518</f>
        <v>0</v>
      </c>
      <c r="AJ692" s="228">
        <f>AJ518</f>
        <v>0</v>
      </c>
      <c r="AK692" s="229">
        <f t="shared" si="251"/>
        <v>18657.5</v>
      </c>
      <c r="AL692" s="228">
        <f>AL518</f>
        <v>18438.899999999998</v>
      </c>
      <c r="AM692" s="228">
        <f>AM518</f>
        <v>18221.899999999998</v>
      </c>
    </row>
    <row r="693" spans="1:39" ht="33.75" customHeight="1">
      <c r="A693" s="60"/>
      <c r="B693" s="60"/>
      <c r="C693" s="60"/>
      <c r="D693" s="230" t="s">
        <v>62</v>
      </c>
      <c r="E693" s="226"/>
      <c r="F693" s="228">
        <f>F194</f>
        <v>7656.1</v>
      </c>
      <c r="G693" s="228">
        <f>G638</f>
        <v>1536.1</v>
      </c>
      <c r="H693" s="228">
        <f>H194+H638</f>
        <v>9192.2000000000007</v>
      </c>
      <c r="I693" s="228">
        <f>I194+I638</f>
        <v>0</v>
      </c>
      <c r="J693" s="228">
        <f>J194</f>
        <v>7656.1</v>
      </c>
      <c r="K693" s="228">
        <f>K194+K638</f>
        <v>0</v>
      </c>
      <c r="L693" s="228">
        <f>L194+L638</f>
        <v>0</v>
      </c>
      <c r="M693" s="114">
        <f t="shared" si="247"/>
        <v>7656.1</v>
      </c>
      <c r="N693" s="228">
        <f>N194+N638</f>
        <v>0</v>
      </c>
      <c r="O693" s="228">
        <f>O194+O638</f>
        <v>0</v>
      </c>
      <c r="P693" s="114">
        <f t="shared" si="248"/>
        <v>7656.1</v>
      </c>
      <c r="Q693" s="228">
        <f>Q194+Q638</f>
        <v>0</v>
      </c>
      <c r="R693" s="228">
        <f>R194+R638</f>
        <v>0</v>
      </c>
      <c r="S693" s="228">
        <f>S194+S638</f>
        <v>9192.2000000000007</v>
      </c>
      <c r="T693" s="228">
        <f>T194+T638</f>
        <v>0</v>
      </c>
      <c r="U693" s="228">
        <f>U194+U638</f>
        <v>0</v>
      </c>
      <c r="V693" s="228">
        <f t="shared" si="259"/>
        <v>9192.2000000000007</v>
      </c>
      <c r="W693" s="228">
        <f>W194+W638</f>
        <v>0</v>
      </c>
      <c r="X693" s="228">
        <f>X194+X638</f>
        <v>0</v>
      </c>
      <c r="Y693" s="227">
        <f t="shared" si="249"/>
        <v>9192.2000000000007</v>
      </c>
      <c r="Z693" s="228">
        <f>Z194+Z638</f>
        <v>0</v>
      </c>
      <c r="AA693" s="228">
        <f>AA194+AA638</f>
        <v>0</v>
      </c>
      <c r="AB693" s="228">
        <f t="shared" si="250"/>
        <v>9192.2000000000007</v>
      </c>
      <c r="AC693" s="228">
        <f>AC194+AC638</f>
        <v>0</v>
      </c>
      <c r="AD693" s="228">
        <f>AD194+AD638</f>
        <v>0</v>
      </c>
      <c r="AE693" s="228">
        <f t="shared" si="244"/>
        <v>9192.2000000000007</v>
      </c>
      <c r="AF693" s="228">
        <f>AF194+AF638</f>
        <v>0</v>
      </c>
      <c r="AG693" s="228">
        <f>AG194+AG638</f>
        <v>0</v>
      </c>
      <c r="AH693" s="228">
        <f t="shared" si="269"/>
        <v>9192.2000000000007</v>
      </c>
      <c r="AI693" s="228">
        <f>AI194+AI639</f>
        <v>0</v>
      </c>
      <c r="AJ693" s="228">
        <f>AJ194+AJ639</f>
        <v>0</v>
      </c>
      <c r="AK693" s="229">
        <f t="shared" si="251"/>
        <v>9192.2000000000007</v>
      </c>
      <c r="AL693" s="228">
        <f>AL194</f>
        <v>5676.1</v>
      </c>
      <c r="AM693" s="228">
        <f>AM194</f>
        <v>0</v>
      </c>
    </row>
    <row r="694" spans="1:39" ht="33.75" customHeight="1">
      <c r="A694" s="60"/>
      <c r="B694" s="60"/>
      <c r="C694" s="60"/>
      <c r="D694" s="230" t="s">
        <v>67</v>
      </c>
      <c r="E694" s="226"/>
      <c r="F694" s="228">
        <f t="shared" ref="F694:L694" si="274">F209</f>
        <v>1282</v>
      </c>
      <c r="G694" s="228">
        <f t="shared" si="274"/>
        <v>0</v>
      </c>
      <c r="H694" s="228">
        <f>H209</f>
        <v>1282</v>
      </c>
      <c r="I694" s="228">
        <f t="shared" si="274"/>
        <v>0</v>
      </c>
      <c r="J694" s="228">
        <f t="shared" si="274"/>
        <v>1282</v>
      </c>
      <c r="K694" s="228">
        <f t="shared" si="274"/>
        <v>0</v>
      </c>
      <c r="L694" s="228">
        <f t="shared" si="274"/>
        <v>0</v>
      </c>
      <c r="M694" s="114">
        <f t="shared" si="247"/>
        <v>1282</v>
      </c>
      <c r="N694" s="228">
        <f>N209</f>
        <v>0</v>
      </c>
      <c r="O694" s="228">
        <f>O209</f>
        <v>0</v>
      </c>
      <c r="P694" s="114">
        <f t="shared" si="248"/>
        <v>1282</v>
      </c>
      <c r="Q694" s="228">
        <f>Q209</f>
        <v>0</v>
      </c>
      <c r="R694" s="228">
        <f>R209</f>
        <v>0</v>
      </c>
      <c r="S694" s="228">
        <f>S209</f>
        <v>1282</v>
      </c>
      <c r="T694" s="228">
        <f>T209</f>
        <v>0</v>
      </c>
      <c r="U694" s="228">
        <f>U209</f>
        <v>0</v>
      </c>
      <c r="V694" s="228">
        <f t="shared" si="259"/>
        <v>1282</v>
      </c>
      <c r="W694" s="228">
        <f>W209</f>
        <v>0</v>
      </c>
      <c r="X694" s="228">
        <f>X209</f>
        <v>0</v>
      </c>
      <c r="Y694" s="227">
        <f t="shared" si="249"/>
        <v>1282</v>
      </c>
      <c r="Z694" s="228">
        <f>Z209</f>
        <v>0</v>
      </c>
      <c r="AA694" s="228">
        <f>AA209</f>
        <v>0</v>
      </c>
      <c r="AB694" s="228">
        <f t="shared" si="250"/>
        <v>1282</v>
      </c>
      <c r="AC694" s="228">
        <f>AC209</f>
        <v>0</v>
      </c>
      <c r="AD694" s="228">
        <f>AD209</f>
        <v>0</v>
      </c>
      <c r="AE694" s="228">
        <f t="shared" si="244"/>
        <v>1282</v>
      </c>
      <c r="AF694" s="228">
        <f>AF209</f>
        <v>0</v>
      </c>
      <c r="AG694" s="228">
        <f>AG209</f>
        <v>0</v>
      </c>
      <c r="AH694" s="228">
        <f t="shared" si="269"/>
        <v>1282</v>
      </c>
      <c r="AI694" s="228">
        <f>AI563</f>
        <v>0</v>
      </c>
      <c r="AJ694" s="228">
        <f>AJ563</f>
        <v>0</v>
      </c>
      <c r="AK694" s="229">
        <f t="shared" si="251"/>
        <v>1282</v>
      </c>
      <c r="AL694" s="228">
        <f>AL209</f>
        <v>1282</v>
      </c>
      <c r="AM694" s="228">
        <f>AM209</f>
        <v>1282</v>
      </c>
    </row>
    <row r="695" spans="1:39" ht="33.75" customHeight="1">
      <c r="A695" s="60"/>
      <c r="B695" s="60"/>
      <c r="C695" s="60"/>
      <c r="D695" s="230" t="s">
        <v>71</v>
      </c>
      <c r="E695" s="226"/>
      <c r="F695" s="228">
        <f t="shared" ref="F695:L695" si="275">F212+F543</f>
        <v>0</v>
      </c>
      <c r="G695" s="228">
        <f t="shared" si="275"/>
        <v>11820.6</v>
      </c>
      <c r="H695" s="228">
        <f t="shared" si="275"/>
        <v>11820.6</v>
      </c>
      <c r="I695" s="228">
        <f t="shared" si="275"/>
        <v>0</v>
      </c>
      <c r="J695" s="228">
        <f t="shared" si="275"/>
        <v>11820.6</v>
      </c>
      <c r="K695" s="228">
        <f t="shared" si="275"/>
        <v>0</v>
      </c>
      <c r="L695" s="228">
        <f t="shared" si="275"/>
        <v>0</v>
      </c>
      <c r="M695" s="114">
        <f t="shared" si="247"/>
        <v>11820.6</v>
      </c>
      <c r="N695" s="228">
        <f>N212+N543</f>
        <v>0</v>
      </c>
      <c r="O695" s="228">
        <f>O212+O543</f>
        <v>0</v>
      </c>
      <c r="P695" s="114">
        <f t="shared" si="248"/>
        <v>11820.6</v>
      </c>
      <c r="Q695" s="228">
        <f>Q212+Q543</f>
        <v>0</v>
      </c>
      <c r="R695" s="228">
        <f>R212+R543</f>
        <v>0</v>
      </c>
      <c r="S695" s="228">
        <f>S212+S543</f>
        <v>11820.6</v>
      </c>
      <c r="T695" s="228">
        <f>T212+T543</f>
        <v>0</v>
      </c>
      <c r="U695" s="228">
        <f>U212+U543</f>
        <v>0</v>
      </c>
      <c r="V695" s="228">
        <f t="shared" si="259"/>
        <v>11820.6</v>
      </c>
      <c r="W695" s="228">
        <f>W212+W543</f>
        <v>0</v>
      </c>
      <c r="X695" s="228">
        <f>X212+X543</f>
        <v>0</v>
      </c>
      <c r="Y695" s="227">
        <f t="shared" si="249"/>
        <v>11820.6</v>
      </c>
      <c r="Z695" s="228">
        <f>Z212+Z543</f>
        <v>0</v>
      </c>
      <c r="AA695" s="228">
        <f>AA212+AA543</f>
        <v>0</v>
      </c>
      <c r="AB695" s="228">
        <f t="shared" si="250"/>
        <v>11820.6</v>
      </c>
      <c r="AC695" s="228">
        <f>AC212+AC543</f>
        <v>0</v>
      </c>
      <c r="AD695" s="228">
        <f>AD212+AD543</f>
        <v>0</v>
      </c>
      <c r="AE695" s="228">
        <f t="shared" si="244"/>
        <v>11820.6</v>
      </c>
      <c r="AF695" s="228">
        <f>AF212+AF543</f>
        <v>0</v>
      </c>
      <c r="AG695" s="228">
        <f>AG212+AG543</f>
        <v>0</v>
      </c>
      <c r="AH695" s="228">
        <f t="shared" si="269"/>
        <v>11820.6</v>
      </c>
      <c r="AI695" s="228">
        <f>AI212+AI543</f>
        <v>0</v>
      </c>
      <c r="AJ695" s="228">
        <f>AJ212+AJ543</f>
        <v>0</v>
      </c>
      <c r="AK695" s="229">
        <f t="shared" si="251"/>
        <v>11820.6</v>
      </c>
      <c r="AL695" s="228">
        <f>AL212+AL543</f>
        <v>13848.900000000001</v>
      </c>
      <c r="AM695" s="228">
        <f>AM212+AM543</f>
        <v>10489.6</v>
      </c>
    </row>
    <row r="696" spans="1:39" ht="33.75" customHeight="1">
      <c r="A696" s="60"/>
      <c r="B696" s="60"/>
      <c r="C696" s="60"/>
      <c r="D696" s="230" t="s">
        <v>95</v>
      </c>
      <c r="E696" s="226"/>
      <c r="F696" s="228">
        <f t="shared" ref="F696:L696" si="276">F552</f>
        <v>0</v>
      </c>
      <c r="G696" s="228">
        <f t="shared" si="276"/>
        <v>10771.3</v>
      </c>
      <c r="H696" s="228">
        <f t="shared" si="276"/>
        <v>10771.3</v>
      </c>
      <c r="I696" s="228">
        <f t="shared" si="276"/>
        <v>0</v>
      </c>
      <c r="J696" s="228">
        <f t="shared" si="276"/>
        <v>10771.3</v>
      </c>
      <c r="K696" s="228">
        <f t="shared" si="276"/>
        <v>0</v>
      </c>
      <c r="L696" s="228">
        <f t="shared" si="276"/>
        <v>0</v>
      </c>
      <c r="M696" s="114">
        <f t="shared" si="247"/>
        <v>10771.3</v>
      </c>
      <c r="N696" s="228">
        <f>N552</f>
        <v>0</v>
      </c>
      <c r="O696" s="228">
        <f>O552</f>
        <v>0</v>
      </c>
      <c r="P696" s="114">
        <f t="shared" si="248"/>
        <v>10771.3</v>
      </c>
      <c r="Q696" s="228">
        <f>Q552</f>
        <v>0</v>
      </c>
      <c r="R696" s="228">
        <f>R552</f>
        <v>0</v>
      </c>
      <c r="S696" s="228">
        <f>S552</f>
        <v>10771.3</v>
      </c>
      <c r="T696" s="228">
        <f>T552</f>
        <v>0</v>
      </c>
      <c r="U696" s="228">
        <f>U552</f>
        <v>0</v>
      </c>
      <c r="V696" s="228">
        <f t="shared" si="259"/>
        <v>10771.3</v>
      </c>
      <c r="W696" s="228">
        <f>W552</f>
        <v>0</v>
      </c>
      <c r="X696" s="228">
        <f>X552</f>
        <v>0</v>
      </c>
      <c r="Y696" s="227">
        <f t="shared" si="249"/>
        <v>10771.3</v>
      </c>
      <c r="Z696" s="228">
        <f>Z552</f>
        <v>0</v>
      </c>
      <c r="AA696" s="228">
        <f>AA552</f>
        <v>0</v>
      </c>
      <c r="AB696" s="228">
        <f t="shared" si="250"/>
        <v>10771.3</v>
      </c>
      <c r="AC696" s="228">
        <f>AC552</f>
        <v>0</v>
      </c>
      <c r="AD696" s="228">
        <f>AD552</f>
        <v>0</v>
      </c>
      <c r="AE696" s="228">
        <f t="shared" si="244"/>
        <v>10771.3</v>
      </c>
      <c r="AF696" s="228">
        <f>AF552</f>
        <v>0</v>
      </c>
      <c r="AG696" s="228">
        <f>AG552</f>
        <v>0</v>
      </c>
      <c r="AH696" s="228">
        <f t="shared" si="269"/>
        <v>10771.3</v>
      </c>
      <c r="AI696" s="228">
        <f>AI552</f>
        <v>0</v>
      </c>
      <c r="AJ696" s="228">
        <f>AJ552</f>
        <v>0</v>
      </c>
      <c r="AK696" s="229">
        <f t="shared" si="251"/>
        <v>10771.3</v>
      </c>
      <c r="AL696" s="228">
        <f>AL552</f>
        <v>10895.8</v>
      </c>
      <c r="AM696" s="228">
        <f>AM552</f>
        <v>11029</v>
      </c>
    </row>
    <row r="697" spans="1:39" ht="33.75" customHeight="1">
      <c r="A697" s="60"/>
      <c r="B697" s="60"/>
      <c r="C697" s="60"/>
      <c r="D697" s="230" t="s">
        <v>236</v>
      </c>
      <c r="E697" s="226"/>
      <c r="F697" s="228">
        <f t="shared" ref="F697:AM697" si="277">F219</f>
        <v>0</v>
      </c>
      <c r="G697" s="228">
        <f t="shared" si="277"/>
        <v>0</v>
      </c>
      <c r="H697" s="228">
        <f t="shared" si="277"/>
        <v>0</v>
      </c>
      <c r="I697" s="228">
        <f t="shared" si="277"/>
        <v>0</v>
      </c>
      <c r="J697" s="228">
        <f t="shared" si="277"/>
        <v>0</v>
      </c>
      <c r="K697" s="228">
        <f t="shared" si="277"/>
        <v>0</v>
      </c>
      <c r="L697" s="228">
        <f t="shared" si="277"/>
        <v>0</v>
      </c>
      <c r="M697" s="228">
        <f t="shared" si="277"/>
        <v>0</v>
      </c>
      <c r="N697" s="228">
        <f t="shared" si="277"/>
        <v>0</v>
      </c>
      <c r="O697" s="228">
        <f t="shared" si="277"/>
        <v>0</v>
      </c>
      <c r="P697" s="228">
        <f t="shared" si="277"/>
        <v>0</v>
      </c>
      <c r="Q697" s="228">
        <f t="shared" si="277"/>
        <v>0</v>
      </c>
      <c r="R697" s="228">
        <f t="shared" si="277"/>
        <v>0</v>
      </c>
      <c r="S697" s="228">
        <f t="shared" si="277"/>
        <v>0</v>
      </c>
      <c r="T697" s="228">
        <f t="shared" si="277"/>
        <v>0</v>
      </c>
      <c r="U697" s="228">
        <f t="shared" si="277"/>
        <v>0</v>
      </c>
      <c r="V697" s="228">
        <f t="shared" si="277"/>
        <v>0</v>
      </c>
      <c r="W697" s="228">
        <f t="shared" si="277"/>
        <v>0</v>
      </c>
      <c r="X697" s="228">
        <f t="shared" si="277"/>
        <v>0</v>
      </c>
      <c r="Y697" s="228">
        <f t="shared" si="277"/>
        <v>0</v>
      </c>
      <c r="Z697" s="228">
        <f t="shared" si="277"/>
        <v>0</v>
      </c>
      <c r="AA697" s="228">
        <f t="shared" si="277"/>
        <v>0</v>
      </c>
      <c r="AB697" s="228">
        <f t="shared" si="277"/>
        <v>0</v>
      </c>
      <c r="AC697" s="228">
        <f t="shared" si="277"/>
        <v>0</v>
      </c>
      <c r="AD697" s="228">
        <f t="shared" si="277"/>
        <v>0</v>
      </c>
      <c r="AE697" s="228">
        <f t="shared" si="277"/>
        <v>0</v>
      </c>
      <c r="AF697" s="228">
        <f t="shared" si="277"/>
        <v>0</v>
      </c>
      <c r="AG697" s="228">
        <f t="shared" si="277"/>
        <v>0</v>
      </c>
      <c r="AH697" s="228">
        <f t="shared" si="277"/>
        <v>0</v>
      </c>
      <c r="AI697" s="228">
        <f t="shared" si="277"/>
        <v>0</v>
      </c>
      <c r="AJ697" s="228">
        <f t="shared" si="277"/>
        <v>0</v>
      </c>
      <c r="AK697" s="228">
        <f t="shared" si="277"/>
        <v>0</v>
      </c>
      <c r="AL697" s="228">
        <f t="shared" si="277"/>
        <v>0</v>
      </c>
      <c r="AM697" s="228">
        <f t="shared" si="277"/>
        <v>0</v>
      </c>
    </row>
    <row r="698" spans="1:39" ht="33.75" customHeight="1">
      <c r="A698" s="60"/>
      <c r="B698" s="60"/>
      <c r="C698" s="60"/>
      <c r="D698" s="230" t="s">
        <v>96</v>
      </c>
      <c r="E698" s="226"/>
      <c r="F698" s="228">
        <f t="shared" ref="F698:L698" si="278">F563</f>
        <v>0</v>
      </c>
      <c r="G698" s="228">
        <f t="shared" si="278"/>
        <v>0</v>
      </c>
      <c r="H698" s="228">
        <f t="shared" si="278"/>
        <v>0</v>
      </c>
      <c r="I698" s="228">
        <f t="shared" si="278"/>
        <v>0</v>
      </c>
      <c r="J698" s="228">
        <f t="shared" si="278"/>
        <v>0</v>
      </c>
      <c r="K698" s="228">
        <f t="shared" si="278"/>
        <v>0</v>
      </c>
      <c r="L698" s="228">
        <f t="shared" si="278"/>
        <v>0</v>
      </c>
      <c r="M698" s="114">
        <f t="shared" si="247"/>
        <v>0</v>
      </c>
      <c r="N698" s="228">
        <f>N563</f>
        <v>0</v>
      </c>
      <c r="O698" s="228">
        <f>O563</f>
        <v>0</v>
      </c>
      <c r="P698" s="114">
        <f t="shared" si="248"/>
        <v>0</v>
      </c>
      <c r="Q698" s="228">
        <f>Q563</f>
        <v>0</v>
      </c>
      <c r="R698" s="228">
        <f>R563</f>
        <v>0</v>
      </c>
      <c r="S698" s="228">
        <f>S563</f>
        <v>0</v>
      </c>
      <c r="T698" s="228">
        <f>T563</f>
        <v>0</v>
      </c>
      <c r="U698" s="228">
        <f>U563</f>
        <v>0</v>
      </c>
      <c r="V698" s="228">
        <f t="shared" si="259"/>
        <v>0</v>
      </c>
      <c r="W698" s="228">
        <f>W563</f>
        <v>0</v>
      </c>
      <c r="X698" s="228">
        <f>X563</f>
        <v>0</v>
      </c>
      <c r="Y698" s="227">
        <f t="shared" si="249"/>
        <v>0</v>
      </c>
      <c r="Z698" s="228">
        <f>Z563</f>
        <v>0</v>
      </c>
      <c r="AA698" s="228">
        <f>AA563</f>
        <v>0</v>
      </c>
      <c r="AB698" s="228">
        <f t="shared" si="250"/>
        <v>0</v>
      </c>
      <c r="AC698" s="228">
        <f>AC563</f>
        <v>0</v>
      </c>
      <c r="AD698" s="228">
        <f>AD563</f>
        <v>0</v>
      </c>
      <c r="AE698" s="228">
        <f t="shared" si="244"/>
        <v>0</v>
      </c>
      <c r="AF698" s="228">
        <f>AF563</f>
        <v>0</v>
      </c>
      <c r="AG698" s="228">
        <f>AG563</f>
        <v>0</v>
      </c>
      <c r="AH698" s="228">
        <f t="shared" si="269"/>
        <v>0</v>
      </c>
      <c r="AI698" s="228">
        <f>AI563</f>
        <v>0</v>
      </c>
      <c r="AJ698" s="228">
        <f>AJ563</f>
        <v>0</v>
      </c>
      <c r="AK698" s="229">
        <f t="shared" si="251"/>
        <v>0</v>
      </c>
      <c r="AL698" s="228">
        <f>AL563</f>
        <v>650</v>
      </c>
      <c r="AM698" s="228">
        <f>AM563</f>
        <v>0</v>
      </c>
    </row>
    <row r="699" spans="1:39" ht="33.75" customHeight="1">
      <c r="A699" s="60"/>
      <c r="B699" s="60"/>
      <c r="C699" s="60"/>
      <c r="D699" s="230" t="s">
        <v>76</v>
      </c>
      <c r="E699" s="226"/>
      <c r="F699" s="228">
        <f t="shared" ref="F699:L699" si="279">F225</f>
        <v>0</v>
      </c>
      <c r="G699" s="228">
        <f t="shared" si="279"/>
        <v>0</v>
      </c>
      <c r="H699" s="228">
        <f t="shared" si="279"/>
        <v>0</v>
      </c>
      <c r="I699" s="228">
        <f t="shared" si="279"/>
        <v>0</v>
      </c>
      <c r="J699" s="228">
        <f t="shared" si="279"/>
        <v>0</v>
      </c>
      <c r="K699" s="228">
        <f t="shared" si="279"/>
        <v>0</v>
      </c>
      <c r="L699" s="228">
        <f t="shared" si="279"/>
        <v>0</v>
      </c>
      <c r="M699" s="114">
        <f t="shared" si="247"/>
        <v>0</v>
      </c>
      <c r="N699" s="228">
        <f>N225</f>
        <v>0</v>
      </c>
      <c r="O699" s="228">
        <f>O225</f>
        <v>0</v>
      </c>
      <c r="P699" s="114">
        <f t="shared" si="248"/>
        <v>0</v>
      </c>
      <c r="Q699" s="228">
        <f>Q225</f>
        <v>0</v>
      </c>
      <c r="R699" s="228">
        <f>R225</f>
        <v>0</v>
      </c>
      <c r="S699" s="228">
        <f>S225</f>
        <v>0</v>
      </c>
      <c r="T699" s="228">
        <f>T225</f>
        <v>0</v>
      </c>
      <c r="U699" s="228">
        <f>U225</f>
        <v>0</v>
      </c>
      <c r="V699" s="228">
        <f t="shared" si="259"/>
        <v>0</v>
      </c>
      <c r="W699" s="228">
        <f>W225</f>
        <v>0</v>
      </c>
      <c r="X699" s="228">
        <f>X225</f>
        <v>0</v>
      </c>
      <c r="Y699" s="227">
        <f t="shared" si="249"/>
        <v>0</v>
      </c>
      <c r="Z699" s="228">
        <f>Z225</f>
        <v>0</v>
      </c>
      <c r="AA699" s="228">
        <f>AA225</f>
        <v>0</v>
      </c>
      <c r="AB699" s="228">
        <f t="shared" si="250"/>
        <v>0</v>
      </c>
      <c r="AC699" s="228">
        <f>AC225</f>
        <v>0</v>
      </c>
      <c r="AD699" s="228">
        <f>AD225</f>
        <v>0</v>
      </c>
      <c r="AE699" s="228">
        <f t="shared" si="244"/>
        <v>0</v>
      </c>
      <c r="AF699" s="228">
        <f>AF225</f>
        <v>0</v>
      </c>
      <c r="AG699" s="228">
        <f>AG225</f>
        <v>0</v>
      </c>
      <c r="AH699" s="228">
        <f t="shared" si="269"/>
        <v>0</v>
      </c>
      <c r="AI699" s="228">
        <f>AI225</f>
        <v>0</v>
      </c>
      <c r="AJ699" s="228">
        <f>AJ225</f>
        <v>0</v>
      </c>
      <c r="AK699" s="229">
        <f t="shared" si="251"/>
        <v>0</v>
      </c>
      <c r="AL699" s="228">
        <f>AL225</f>
        <v>0</v>
      </c>
      <c r="AM699" s="228">
        <f>AM225</f>
        <v>0</v>
      </c>
    </row>
    <row r="700" spans="1:39" ht="33.75" customHeight="1">
      <c r="A700" s="60"/>
      <c r="B700" s="60"/>
      <c r="C700" s="60"/>
      <c r="D700" s="230" t="s">
        <v>80</v>
      </c>
      <c r="E700" s="226"/>
      <c r="F700" s="228">
        <f t="shared" ref="F700:L700" si="280">F236</f>
        <v>1650</v>
      </c>
      <c r="G700" s="228">
        <f t="shared" si="280"/>
        <v>372</v>
      </c>
      <c r="H700" s="228">
        <f t="shared" si="280"/>
        <v>2022</v>
      </c>
      <c r="I700" s="228">
        <f t="shared" si="280"/>
        <v>0</v>
      </c>
      <c r="J700" s="228">
        <f t="shared" si="280"/>
        <v>2022</v>
      </c>
      <c r="K700" s="228">
        <f t="shared" si="280"/>
        <v>0</v>
      </c>
      <c r="L700" s="228">
        <f t="shared" si="280"/>
        <v>0</v>
      </c>
      <c r="M700" s="114">
        <f t="shared" si="247"/>
        <v>2022</v>
      </c>
      <c r="N700" s="228">
        <f>N236</f>
        <v>0</v>
      </c>
      <c r="O700" s="228">
        <f>O236</f>
        <v>0</v>
      </c>
      <c r="P700" s="114">
        <f t="shared" si="248"/>
        <v>2022</v>
      </c>
      <c r="Q700" s="228">
        <f>Q236</f>
        <v>0</v>
      </c>
      <c r="R700" s="228">
        <f>R236</f>
        <v>0</v>
      </c>
      <c r="S700" s="34">
        <f>P700+Q700</f>
        <v>2022</v>
      </c>
      <c r="T700" s="34">
        <f>T235</f>
        <v>0</v>
      </c>
      <c r="U700" s="34">
        <f>U235</f>
        <v>0</v>
      </c>
      <c r="V700" s="228">
        <f t="shared" si="259"/>
        <v>2022</v>
      </c>
      <c r="W700" s="228">
        <f>W236</f>
        <v>0</v>
      </c>
      <c r="X700" s="34">
        <f>X235</f>
        <v>0</v>
      </c>
      <c r="Y700" s="227">
        <f t="shared" si="249"/>
        <v>2022</v>
      </c>
      <c r="Z700" s="228">
        <f>Z236</f>
        <v>0</v>
      </c>
      <c r="AA700" s="228">
        <f>AA236</f>
        <v>0</v>
      </c>
      <c r="AB700" s="228">
        <f t="shared" si="250"/>
        <v>2022</v>
      </c>
      <c r="AC700" s="228">
        <f>AC236</f>
        <v>0</v>
      </c>
      <c r="AD700" s="228">
        <f>AD236</f>
        <v>0</v>
      </c>
      <c r="AE700" s="228">
        <f t="shared" si="244"/>
        <v>2022</v>
      </c>
      <c r="AF700" s="228">
        <f>AF236</f>
        <v>0</v>
      </c>
      <c r="AG700" s="228">
        <f>AG236</f>
        <v>0</v>
      </c>
      <c r="AH700" s="228">
        <f t="shared" si="269"/>
        <v>2022</v>
      </c>
      <c r="AI700" s="228">
        <f>AI236</f>
        <v>0</v>
      </c>
      <c r="AJ700" s="228">
        <f>AJ236</f>
        <v>0</v>
      </c>
      <c r="AK700" s="229">
        <f t="shared" si="251"/>
        <v>2022</v>
      </c>
      <c r="AL700" s="228">
        <f>AL236</f>
        <v>372</v>
      </c>
      <c r="AM700" s="228">
        <f>AM236</f>
        <v>372</v>
      </c>
    </row>
    <row r="701" spans="1:39" ht="33.75" customHeight="1">
      <c r="A701" s="60"/>
      <c r="B701" s="60"/>
      <c r="C701" s="60"/>
      <c r="D701" s="230" t="s">
        <v>141</v>
      </c>
      <c r="E701" s="226"/>
      <c r="F701" s="228">
        <f t="shared" ref="F701:G701" si="281">F649</f>
        <v>0</v>
      </c>
      <c r="G701" s="228">
        <f t="shared" si="281"/>
        <v>27764.9</v>
      </c>
      <c r="H701" s="228">
        <f>H649</f>
        <v>27764.9</v>
      </c>
      <c r="I701" s="228">
        <f>I649</f>
        <v>0</v>
      </c>
      <c r="J701" s="228">
        <f>J649</f>
        <v>27764.9</v>
      </c>
      <c r="K701" s="228">
        <f>K649</f>
        <v>0</v>
      </c>
      <c r="L701" s="228">
        <f>L649</f>
        <v>0</v>
      </c>
      <c r="M701" s="114">
        <f t="shared" si="247"/>
        <v>27764.9</v>
      </c>
      <c r="N701" s="228">
        <f>N649</f>
        <v>0</v>
      </c>
      <c r="O701" s="228">
        <f>O649</f>
        <v>0</v>
      </c>
      <c r="P701" s="114">
        <f t="shared" si="248"/>
        <v>27764.9</v>
      </c>
      <c r="Q701" s="228">
        <f t="shared" ref="Q701:X701" si="282">Q649</f>
        <v>0</v>
      </c>
      <c r="R701" s="228">
        <f t="shared" si="282"/>
        <v>0</v>
      </c>
      <c r="S701" s="228">
        <f t="shared" si="282"/>
        <v>27764.9</v>
      </c>
      <c r="T701" s="228">
        <f t="shared" si="282"/>
        <v>0</v>
      </c>
      <c r="U701" s="228">
        <f t="shared" si="282"/>
        <v>0</v>
      </c>
      <c r="V701" s="228">
        <f t="shared" si="282"/>
        <v>27764.9</v>
      </c>
      <c r="W701" s="228">
        <f t="shared" si="282"/>
        <v>0</v>
      </c>
      <c r="X701" s="228">
        <f t="shared" si="282"/>
        <v>0</v>
      </c>
      <c r="Y701" s="227">
        <f t="shared" si="249"/>
        <v>27764.9</v>
      </c>
      <c r="Z701" s="228">
        <f>Z649</f>
        <v>0</v>
      </c>
      <c r="AA701" s="228">
        <f>AA649</f>
        <v>0</v>
      </c>
      <c r="AB701" s="228">
        <f t="shared" si="250"/>
        <v>27764.9</v>
      </c>
      <c r="AC701" s="228">
        <f t="shared" ref="AC701:AJ701" si="283">AC649</f>
        <v>0</v>
      </c>
      <c r="AD701" s="228">
        <f t="shared" si="283"/>
        <v>0</v>
      </c>
      <c r="AE701" s="228">
        <f t="shared" si="283"/>
        <v>27764.9</v>
      </c>
      <c r="AF701" s="228">
        <f t="shared" si="283"/>
        <v>0</v>
      </c>
      <c r="AG701" s="228">
        <f t="shared" si="283"/>
        <v>0</v>
      </c>
      <c r="AH701" s="228">
        <f t="shared" si="283"/>
        <v>27764.9</v>
      </c>
      <c r="AI701" s="228">
        <f t="shared" si="283"/>
        <v>0</v>
      </c>
      <c r="AJ701" s="228">
        <f t="shared" si="283"/>
        <v>0</v>
      </c>
      <c r="AK701" s="229">
        <f t="shared" si="251"/>
        <v>27764.9</v>
      </c>
      <c r="AL701" s="228">
        <f t="shared" ref="AL701:AM701" si="284">AL649</f>
        <v>37944</v>
      </c>
      <c r="AM701" s="228">
        <f t="shared" si="284"/>
        <v>37944</v>
      </c>
    </row>
    <row r="702" spans="1:39" ht="33.75" customHeight="1">
      <c r="A702" s="60"/>
      <c r="B702" s="60"/>
      <c r="C702" s="60"/>
      <c r="D702" s="230" t="s">
        <v>107</v>
      </c>
      <c r="E702" s="226"/>
      <c r="F702" s="231">
        <f t="shared" ref="F702:G702" si="285">SUM(F670:F701)</f>
        <v>198661.30000000002</v>
      </c>
      <c r="G702" s="231">
        <f t="shared" si="285"/>
        <v>397516.79999999999</v>
      </c>
      <c r="H702" s="231">
        <f>SUM(H670:H701)</f>
        <v>596178.10000000009</v>
      </c>
      <c r="I702" s="231" t="e">
        <f>SUM(I671:I701)</f>
        <v>#REF!</v>
      </c>
      <c r="J702" s="231" t="e">
        <f>SUM(J671:J701)</f>
        <v>#REF!</v>
      </c>
      <c r="K702" s="231" t="e">
        <f>SUM(K671:K701)</f>
        <v>#REF!</v>
      </c>
      <c r="L702" s="231" t="e">
        <f>SUM(L671:L701)</f>
        <v>#REF!</v>
      </c>
      <c r="M702" s="114" t="e">
        <f t="shared" si="247"/>
        <v>#REF!</v>
      </c>
      <c r="N702" s="231" t="e">
        <f t="shared" ref="N702:X702" si="286">SUM(N671:N701)</f>
        <v>#REF!</v>
      </c>
      <c r="O702" s="231" t="e">
        <f t="shared" si="286"/>
        <v>#REF!</v>
      </c>
      <c r="P702" s="231" t="e">
        <f t="shared" si="286"/>
        <v>#REF!</v>
      </c>
      <c r="Q702" s="231" t="e">
        <f t="shared" si="286"/>
        <v>#REF!</v>
      </c>
      <c r="R702" s="231" t="e">
        <f t="shared" si="286"/>
        <v>#REF!</v>
      </c>
      <c r="S702" s="231" t="e">
        <f t="shared" si="286"/>
        <v>#REF!</v>
      </c>
      <c r="T702" s="231" t="e">
        <f t="shared" si="286"/>
        <v>#REF!</v>
      </c>
      <c r="U702" s="231" t="e">
        <f t="shared" si="286"/>
        <v>#REF!</v>
      </c>
      <c r="V702" s="231" t="e">
        <f t="shared" si="286"/>
        <v>#REF!</v>
      </c>
      <c r="W702" s="228" t="e">
        <f t="shared" si="286"/>
        <v>#REF!</v>
      </c>
      <c r="X702" s="228" t="e">
        <f t="shared" si="286"/>
        <v>#REF!</v>
      </c>
      <c r="Y702" s="227" t="e">
        <f t="shared" si="249"/>
        <v>#REF!</v>
      </c>
      <c r="Z702" s="228" t="e">
        <f>SUM(Z671:Z701)</f>
        <v>#REF!</v>
      </c>
      <c r="AA702" s="228" t="e">
        <f>SUM(AA671:AA701)</f>
        <v>#REF!</v>
      </c>
      <c r="AB702" s="228" t="e">
        <f t="shared" si="250"/>
        <v>#REF!</v>
      </c>
      <c r="AC702" s="232" t="e">
        <f t="shared" ref="AC702:AJ702" si="287">SUM(AC671:AC701)</f>
        <v>#REF!</v>
      </c>
      <c r="AD702" s="228" t="e">
        <f t="shared" si="287"/>
        <v>#REF!</v>
      </c>
      <c r="AE702" s="228" t="e">
        <f t="shared" si="287"/>
        <v>#REF!</v>
      </c>
      <c r="AF702" s="228" t="e">
        <f t="shared" si="287"/>
        <v>#REF!</v>
      </c>
      <c r="AG702" s="228" t="e">
        <f t="shared" si="287"/>
        <v>#REF!</v>
      </c>
      <c r="AH702" s="228" t="e">
        <f t="shared" si="287"/>
        <v>#REF!</v>
      </c>
      <c r="AI702" s="228" t="e">
        <f t="shared" si="287"/>
        <v>#REF!</v>
      </c>
      <c r="AJ702" s="228" t="e">
        <f t="shared" si="287"/>
        <v>#REF!</v>
      </c>
      <c r="AK702" s="229" t="e">
        <f t="shared" si="251"/>
        <v>#REF!</v>
      </c>
      <c r="AL702" s="231">
        <f t="shared" ref="AL702:AM702" si="288">SUM(AL670:AL701)</f>
        <v>478342.83</v>
      </c>
      <c r="AM702" s="231">
        <f t="shared" si="288"/>
        <v>480371.71000000008</v>
      </c>
    </row>
    <row r="703" spans="1:39" ht="33.75" customHeight="1">
      <c r="A703" s="60"/>
      <c r="B703" s="60"/>
      <c r="C703" s="60"/>
      <c r="D703" s="230"/>
      <c r="E703" s="226"/>
      <c r="F703" s="233">
        <f t="shared" ref="F703:G703" si="289">F667</f>
        <v>198661.30000000002</v>
      </c>
      <c r="G703" s="233">
        <f t="shared" si="289"/>
        <v>397516.80000000005</v>
      </c>
      <c r="H703" s="233">
        <f>H667</f>
        <v>596178.10000000009</v>
      </c>
      <c r="I703" s="234"/>
      <c r="J703" s="234"/>
      <c r="K703" s="234"/>
      <c r="L703" s="234"/>
      <c r="M703" s="234"/>
      <c r="N703" s="234"/>
      <c r="O703" s="234"/>
      <c r="P703" s="34">
        <f>M703+N703</f>
        <v>0</v>
      </c>
      <c r="Q703" s="234"/>
      <c r="R703" s="234"/>
      <c r="S703" s="234"/>
      <c r="T703" s="234"/>
      <c r="U703" s="234"/>
      <c r="V703" s="234"/>
      <c r="W703" s="234"/>
      <c r="X703" s="234"/>
      <c r="Y703" s="234"/>
      <c r="Z703" s="234" t="e">
        <f>Z667-Z702</f>
        <v>#REF!</v>
      </c>
      <c r="AA703" s="234"/>
      <c r="AB703" s="234"/>
      <c r="AC703" s="235" t="e">
        <f t="shared" ref="AC703:AH703" si="290">AC667-AC702</f>
        <v>#REF!</v>
      </c>
      <c r="AD703" s="234" t="e">
        <f t="shared" si="290"/>
        <v>#REF!</v>
      </c>
      <c r="AE703" s="234" t="e">
        <f t="shared" si="290"/>
        <v>#REF!</v>
      </c>
      <c r="AF703" s="234" t="e">
        <f t="shared" si="290"/>
        <v>#REF!</v>
      </c>
      <c r="AG703" s="234" t="e">
        <f t="shared" si="290"/>
        <v>#REF!</v>
      </c>
      <c r="AH703" s="234" t="e">
        <f t="shared" si="290"/>
        <v>#REF!</v>
      </c>
      <c r="AI703" s="234"/>
      <c r="AJ703" s="234" t="e">
        <f>AJ667-AJ702</f>
        <v>#REF!</v>
      </c>
      <c r="AK703" s="229"/>
      <c r="AL703" s="233">
        <f>AL667</f>
        <v>478342.83000000007</v>
      </c>
      <c r="AM703" s="233">
        <f>AM667</f>
        <v>480371.71000000008</v>
      </c>
    </row>
    <row r="704" spans="1:39" ht="33.75" customHeight="1">
      <c r="D704" s="236"/>
      <c r="E704" s="236"/>
      <c r="F704" s="237">
        <f t="shared" ref="F704:G704" si="291">F703-F702</f>
        <v>0</v>
      </c>
      <c r="G704" s="237">
        <f t="shared" si="291"/>
        <v>0</v>
      </c>
      <c r="H704" s="237">
        <f>H703-H702</f>
        <v>0</v>
      </c>
      <c r="I704" s="237" t="e">
        <f>I703-I702</f>
        <v>#REF!</v>
      </c>
      <c r="J704" s="237" t="e">
        <f>J703-J702</f>
        <v>#REF!</v>
      </c>
      <c r="K704" s="237" t="e">
        <f t="shared" ref="K704:AM704" si="292">K703-K702</f>
        <v>#REF!</v>
      </c>
      <c r="L704" s="237" t="e">
        <f t="shared" si="292"/>
        <v>#REF!</v>
      </c>
      <c r="M704" s="237" t="e">
        <f t="shared" si="292"/>
        <v>#REF!</v>
      </c>
      <c r="N704" s="237" t="e">
        <f t="shared" si="292"/>
        <v>#REF!</v>
      </c>
      <c r="O704" s="237" t="e">
        <f t="shared" si="292"/>
        <v>#REF!</v>
      </c>
      <c r="P704" s="237" t="e">
        <f t="shared" si="292"/>
        <v>#REF!</v>
      </c>
      <c r="Q704" s="237" t="e">
        <f t="shared" si="292"/>
        <v>#REF!</v>
      </c>
      <c r="R704" s="237" t="e">
        <f t="shared" si="292"/>
        <v>#REF!</v>
      </c>
      <c r="S704" s="237" t="e">
        <f t="shared" si="292"/>
        <v>#REF!</v>
      </c>
      <c r="T704" s="237" t="e">
        <f t="shared" si="292"/>
        <v>#REF!</v>
      </c>
      <c r="U704" s="237" t="e">
        <f t="shared" si="292"/>
        <v>#REF!</v>
      </c>
      <c r="V704" s="237" t="e">
        <f t="shared" si="292"/>
        <v>#REF!</v>
      </c>
      <c r="W704" s="237" t="e">
        <f t="shared" si="292"/>
        <v>#REF!</v>
      </c>
      <c r="X704" s="237" t="e">
        <f t="shared" si="292"/>
        <v>#REF!</v>
      </c>
      <c r="Y704" s="237" t="e">
        <f t="shared" si="292"/>
        <v>#REF!</v>
      </c>
      <c r="Z704" s="237" t="e">
        <f t="shared" si="292"/>
        <v>#REF!</v>
      </c>
      <c r="AA704" s="237" t="e">
        <f t="shared" si="292"/>
        <v>#REF!</v>
      </c>
      <c r="AB704" s="237" t="e">
        <f t="shared" si="292"/>
        <v>#REF!</v>
      </c>
      <c r="AC704" s="237" t="e">
        <f t="shared" si="292"/>
        <v>#REF!</v>
      </c>
      <c r="AD704" s="237" t="e">
        <f t="shared" si="292"/>
        <v>#REF!</v>
      </c>
      <c r="AE704" s="237" t="e">
        <f t="shared" si="292"/>
        <v>#REF!</v>
      </c>
      <c r="AF704" s="237" t="e">
        <f t="shared" si="292"/>
        <v>#REF!</v>
      </c>
      <c r="AG704" s="237" t="e">
        <f t="shared" si="292"/>
        <v>#REF!</v>
      </c>
      <c r="AH704" s="237" t="e">
        <f t="shared" si="292"/>
        <v>#REF!</v>
      </c>
      <c r="AI704" s="237" t="e">
        <f t="shared" si="292"/>
        <v>#REF!</v>
      </c>
      <c r="AJ704" s="237" t="e">
        <f t="shared" si="292"/>
        <v>#REF!</v>
      </c>
      <c r="AK704" s="237" t="e">
        <f t="shared" si="292"/>
        <v>#REF!</v>
      </c>
      <c r="AL704" s="237">
        <f>AL703-AL702</f>
        <v>0</v>
      </c>
      <c r="AM704" s="237">
        <f t="shared" si="292"/>
        <v>0</v>
      </c>
    </row>
    <row r="705" spans="6:39" ht="33.75" customHeight="1">
      <c r="F705" s="94"/>
      <c r="G705" s="94"/>
      <c r="H705" s="123"/>
      <c r="I705" s="123"/>
      <c r="J705" s="123"/>
      <c r="K705" s="123"/>
      <c r="L705" s="123"/>
      <c r="M705" s="123"/>
      <c r="N705" s="123"/>
      <c r="O705" s="123"/>
      <c r="P705" s="124"/>
      <c r="Q705" s="123"/>
      <c r="R705" s="123"/>
      <c r="S705" s="123"/>
      <c r="T705" s="123"/>
      <c r="U705" s="123"/>
      <c r="V705" s="123"/>
      <c r="W705" s="123"/>
      <c r="X705" s="123"/>
      <c r="Y705" s="123"/>
      <c r="Z705" s="123"/>
      <c r="AA705" s="123"/>
      <c r="AB705" s="123"/>
      <c r="AC705" s="123"/>
      <c r="AD705" s="123"/>
      <c r="AE705" s="123"/>
      <c r="AF705" s="123"/>
      <c r="AG705" s="123"/>
      <c r="AH705" s="123"/>
      <c r="AI705" s="123"/>
      <c r="AJ705" s="123"/>
      <c r="AK705" s="123"/>
      <c r="AL705" s="123"/>
      <c r="AM705" s="123"/>
    </row>
    <row r="706" spans="6:39" ht="33.75" customHeight="1">
      <c r="F706" s="94"/>
      <c r="G706" s="94"/>
      <c r="H706" s="94"/>
      <c r="I706" s="94"/>
      <c r="J706" s="61"/>
      <c r="K706" s="94"/>
      <c r="L706" s="94"/>
      <c r="M706" s="94"/>
      <c r="N706" s="94"/>
      <c r="O706" s="94"/>
      <c r="P706" s="6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94"/>
      <c r="AB706" s="94"/>
      <c r="AC706" s="94"/>
      <c r="AD706" s="94"/>
      <c r="AE706" s="94"/>
      <c r="AF706" s="94"/>
      <c r="AG706" s="94"/>
      <c r="AH706" s="94"/>
      <c r="AI706" s="94"/>
      <c r="AJ706" s="94"/>
      <c r="AK706" s="94"/>
      <c r="AL706" s="94"/>
      <c r="AM706" s="94"/>
    </row>
    <row r="707" spans="6:39" ht="33.75" customHeight="1">
      <c r="H707" s="94"/>
      <c r="I707" s="94"/>
      <c r="J707" s="61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94"/>
      <c r="AB707" s="94"/>
      <c r="AC707" s="94"/>
      <c r="AD707" s="94"/>
      <c r="AE707" s="94"/>
      <c r="AF707" s="94"/>
      <c r="AG707" s="94"/>
      <c r="AH707" s="94"/>
      <c r="AI707" s="94"/>
      <c r="AJ707" s="94"/>
      <c r="AK707" s="94"/>
      <c r="AL707" s="94"/>
      <c r="AM707" s="94"/>
    </row>
  </sheetData>
  <mergeCells count="13">
    <mergeCell ref="E1:H1"/>
    <mergeCell ref="D2:H2"/>
    <mergeCell ref="D3:H3"/>
    <mergeCell ref="A8:A9"/>
    <mergeCell ref="A4:AM4"/>
    <mergeCell ref="A6:AK6"/>
    <mergeCell ref="B8:B9"/>
    <mergeCell ref="C8:C9"/>
    <mergeCell ref="D8:D9"/>
    <mergeCell ref="E8:E9"/>
    <mergeCell ref="H8:AM8"/>
    <mergeCell ref="F8:F9"/>
    <mergeCell ref="G8:G9"/>
  </mergeCells>
  <phoneticPr fontId="12" type="noConversion"/>
  <pageMargins left="0.65" right="0.23622047244094491" top="0.23622047244094491" bottom="0.15748031496062992" header="0.31496062992125984" footer="0.31496062992125984"/>
  <pageSetup paperSize="9" scale="59" fitToHeight="0" orientation="portrait" r:id="rId1"/>
  <ignoredErrors>
    <ignoredError sqref="C49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2023-2025г</vt:lpstr>
      <vt:lpstr>'2023-2025г'!Заголовки_для_печати</vt:lpstr>
      <vt:lpstr>'2023-2025г'!Область_печати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Алексеевна Белоусова</dc:creator>
  <cp:lastModifiedBy>Хмара Ирина Александровна</cp:lastModifiedBy>
  <cp:lastPrinted>2023-11-12T09:44:57Z</cp:lastPrinted>
  <dcterms:created xsi:type="dcterms:W3CDTF">2013-12-16T06:26:47Z</dcterms:created>
  <dcterms:modified xsi:type="dcterms:W3CDTF">2023-11-14T06:06:52Z</dcterms:modified>
</cp:coreProperties>
</file>